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50" windowHeight="11790" activeTab="0"/>
  </bookViews>
  <sheets>
    <sheet name="แบบ ปร.6" sheetId="1" r:id="rId1"/>
    <sheet name="แบบ ปร.5" sheetId="2" r:id="rId2"/>
    <sheet name="แบบ ปร.4 STR" sheetId="3" r:id="rId3"/>
    <sheet name="แบบ ปร.4 Ach" sheetId="4" r:id="rId4"/>
    <sheet name="แบบ ปร.4 EE" sheetId="5" r:id="rId5"/>
    <sheet name="แบบ ปร.4 SN" sheetId="6" r:id="rId6"/>
    <sheet name="แบบ ปร.6 ครุภัณฑ์" sheetId="7" r:id="rId7"/>
    <sheet name="Facter F" sheetId="8" r:id="rId8"/>
    <sheet name="Sheet1" sheetId="9" r:id="rId9"/>
  </sheets>
  <definedNames>
    <definedName name="_xlfn.BAHTTEXT" hidden="1">#NAME?</definedName>
    <definedName name="_xlnm.Print_Area" localSheetId="7">'Facter F'!$A$1:$H$40</definedName>
    <definedName name="_xlnm.Print_Area" localSheetId="3">'แบบ ปร.4 Ach'!$A$1:$L$202</definedName>
    <definedName name="_xlnm.Print_Area" localSheetId="4">'แบบ ปร.4 EE'!$A$1:$L$149</definedName>
    <definedName name="_xlnm.Print_Area" localSheetId="5">'แบบ ปร.4 SN'!$A$1:$L$92</definedName>
    <definedName name="_xlnm.Print_Area" localSheetId="2">'แบบ ปร.4 STR'!$A$1:$L$160</definedName>
    <definedName name="_xlnm.Print_Area" localSheetId="1">'แบบ ปร.5'!$A$1:$G$42</definedName>
    <definedName name="_xlnm.Print_Area" localSheetId="6">'แบบ ปร.6 ครุภัณฑ์'!$A$1:$L$23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H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ไม่มีใน กรมบัญชีกลาง
คิด 35%</t>
        </r>
      </text>
    </comment>
    <comment ref="H10" authorId="0">
      <text>
        <r>
          <rPr>
            <sz val="9"/>
            <rFont val="Tahoma"/>
            <family val="2"/>
          </rPr>
          <t xml:space="preserve">ในกรมบัญชีกลาง
ขนาด 12" x 12"
</t>
        </r>
      </text>
    </comment>
    <comment ref="H1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ในกรมบัญชีกลาง 
ก่ออิฐมวลเบา 50 บ./ ตร.ม.
ฉาบผนัง        82 บ./ ตร.ม.</t>
        </r>
      </text>
    </comment>
    <comment ref="H1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ในบัญชีกลาง
ก่ออิฐมวลเบา  50 บ./ ตร.ม.
กรุกระเบื้อง   138 บ./ตร.ม.</t>
        </r>
      </text>
    </comment>
    <comment ref="H4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ในกรมบัญชีกลาง 
ฉาบผนัง 82 บ./ ตร.ม.
กรณีความสูงไม่เกิน 3 ม.
</t>
        </r>
      </text>
    </comment>
    <comment ref="H4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ในกรมบัญชีกลาง
ฝ้ายิปซั่มทุกความหนา
เคร่า C-line  75บ./ตร.ม.
</t>
        </r>
      </text>
    </comment>
    <comment ref="H4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ในกรมบัญชีกลาง
ฝ้ายิปซั่มทุกความหนา
เคร่า C-line  75บ./ตร.ม.
</t>
        </r>
      </text>
    </comment>
    <comment ref="F5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ในราคา สพฐ. 2558
ค่าวัสดุ  290 บ./ตร.ม.</t>
        </r>
      </text>
    </comment>
    <comment ref="F5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 ราคา สพฐ.
Flashing  220บ. /ม.
เคลือบอะลูซิงค์</t>
        </r>
      </text>
    </comment>
    <comment ref="F5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 ราคา สพฐ.
Flashing  220บ. /ม.
เคลือบอะลูซิงค์</t>
        </r>
      </text>
    </comment>
    <comment ref="F5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 ราคา สพฐ.
Flashing  220บ. /ม.
เคลือบอะลูซิงค์</t>
        </r>
      </text>
    </comment>
    <comment ref="F6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 ราคา สพฐ.
Flashing  220บ. /ม.
เคลือบอะลูซิงค์</t>
        </r>
      </text>
    </comment>
    <comment ref="H5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 กรมบัญชีกลาง
ค่าติดตั้ง ครอบสัน ข้าง
 50 บ./ม.</t>
        </r>
      </text>
    </comment>
    <comment ref="H5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 กรมบัญชีกลาง
ค่าติดตั้ง ครอบสัน ข้าง
 50 บ./ม.</t>
        </r>
      </text>
    </comment>
    <comment ref="H5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 กรมบัญชีกลาง
ค่าติดตั้ง ครอบสัน ข้าง
 50 บ./ม.</t>
        </r>
      </text>
    </comment>
    <comment ref="H6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 กรมบัญชีกลาง
ค่าติดตั้ง ครอบสัน ข้าง
 50 บ./ม.</t>
        </r>
      </text>
    </comment>
    <comment ref="H6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 ราคา สพฐ
ค่าแรง 40บ./ ตร.ม.
</t>
        </r>
      </text>
    </comment>
    <comment ref="H6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 กรมบัญชีกลาง 
ฉนวนกันความร้อน วางบนแป (หน้าเดียว- สองหน้า)</t>
        </r>
      </text>
    </comment>
    <comment ref="H6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ในกรมบัญชีกลาง
แบบสแตนเลส หรือสังกะสี
20 บ./ม.
</t>
        </r>
      </text>
    </comment>
    <comment ref="H7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ในกรมบัญชีกลาง
พื้นที่มากกว่า 5,000 ตร.ม.
คิด 28บ./ตร.ม.
</t>
        </r>
      </text>
    </comment>
    <comment ref="H7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ในกรมบัญชีกลาง
พื้นที่มากกว่า 5,000 ตร.ม.
คิด 28บ./ตร.ม.
</t>
        </r>
      </text>
    </comment>
    <comment ref="H8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ในกรมบัญชีกลาง
พื้นที่มากกว่า 5,000 ตร.ม.
คิด 28บ./ตร.ม.
</t>
        </r>
      </text>
    </comment>
    <comment ref="H8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ในกรมบัญชีกลาง
พื้นที่มากกว่า 5,000 ตร.ม.
คิด 28บ./ตร.ม.
</t>
        </r>
      </text>
    </comment>
    <comment ref="H8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ในกรมบัญชีกลาง
พื้นที่มากกว่า 5,000 ตร.ม.
คิด 28บ./ตร.ม.
</t>
        </r>
      </text>
    </comment>
    <comment ref="H13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ในกรมบัญชีกลาง 
ค่าติดตั้งแบบนั่งราบ
ทุกขนาด 298บ./ชุด</t>
        </r>
      </text>
    </comment>
    <comment ref="H13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ในกรมบัญชีกลาง 
ค่าติดตั้งแบบทั่วไป
ทุกขนาด 298บ./ชุด</t>
        </r>
      </text>
    </comment>
    <comment ref="H13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ในกรมบัญชีกลาง 
ค่าติดตั้งพร้อมอุปกรณ์ครบชุด
ทุกขนาด 298บ./ชุด</t>
        </r>
      </text>
    </comment>
    <comment ref="H13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 สพฐ
ค่าติดตั้ง ระบบเซรามิควาล์ว
103 บ./ อัน
</t>
        </r>
      </text>
    </comment>
    <comment ref="H13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 กรมบัญชีกลาง 
ค่าติดตั้ง 35บ./ชุด</t>
        </r>
      </text>
    </comment>
    <comment ref="H13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ในกรมบัญชีกลาง
ค่าติดตั้ง 35บ./ชุด
สต๊อปวาล์ว</t>
        </r>
      </text>
    </comment>
    <comment ref="H13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ในกรมบัญชีกลาง
ค่าติดตั้ง 70บ./ชุด
</t>
        </r>
      </text>
    </comment>
    <comment ref="H15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ในกรมบัญชีกลาง
ชนิดปรับมุม 70 บ./ชุด</t>
        </r>
      </text>
    </comment>
    <comment ref="H15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ในกรมบัญชีกลาง
แบบเจาะยึดสกรู 70บ./ชุด</t>
        </r>
      </text>
    </comment>
    <comment ref="H15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ในกรมบัญชีกลาง
แบบเต็มห้อง พร้อมอุปกรณ์
800 บ./ชุด</t>
        </r>
      </text>
    </comment>
    <comment ref="H16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ในกรมบัญชีกลาง 
งานประกอบเหล็กรูปพรรณ
โครงสร้าง รวมลวดเชื่อม  10 บ./กก.</t>
        </r>
      </text>
    </comment>
    <comment ref="H17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ในกรมบัญชีกลาง 
งานประกอบเหล็กรูปพรรณ
โครงสร้าง รวมลวดเชื่อม  10 บ./กก.</t>
        </r>
      </text>
    </comment>
    <comment ref="F16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ราคาจาก สพฐ . 2558
</t>
        </r>
      </text>
    </comment>
    <comment ref="F17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ราคาจาก สพฐ . 2558
</t>
        </r>
      </text>
    </comment>
    <comment ref="F17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ราคาจาก สพฐ . 2558
</t>
        </r>
      </text>
    </comment>
    <comment ref="H17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ในกรมบัญชีกลาง 
งานประกอบเหล็กรูปพรรณ
โครงสร้าง รวมลวดเชื่อม  10 บ./กก.</t>
        </r>
      </text>
    </comment>
    <comment ref="H17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ในกรมบัญชีกลาง 
งานประกอบเหล็กรูปพรรณ
โครงสร้าง รวมลวดเชื่อม  10 บ./กก.</t>
        </r>
      </text>
    </comment>
    <comment ref="F17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ราคาจาก สพฐ . 2558
3.37 กก./ม. ใช้ 12 ท่อน</t>
        </r>
      </text>
    </comment>
    <comment ref="F17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ราคาจากพานิชย์จังหวัด</t>
        </r>
      </text>
    </comment>
    <comment ref="H17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กรมบัญชีกลาง
ถ้าน้อยกว่า 100 ตัน 
คิดค่าแรง 3.4 บ./กก</t>
        </r>
      </text>
    </comment>
    <comment ref="D17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 ถัง = 5แกลลอน
1 แกลลอน = 18 ตร.ม.</t>
        </r>
      </text>
    </comment>
    <comment ref="D17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 ถัง = 5แกลลอน
1 แกลลอน = 18 ตร.ม.</t>
        </r>
      </text>
    </comment>
    <comment ref="F17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รองพื้นพิเศษ งานโลหะ
45 บ./ตร.ม.</t>
        </r>
      </text>
    </comment>
    <comment ref="H17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กรมบัญชีกลาง
น้อยกว่า 5000 ตร.ม.</t>
        </r>
      </text>
    </comment>
    <comment ref="F17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รองพื้นพิเศษ งานโลหะ
45 บ./ตร.ม.</t>
        </r>
      </text>
    </comment>
    <comment ref="H17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กรมบัญชีกลาง
น้อยกว่า 5000 ตร.ม.</t>
        </r>
      </text>
    </comment>
    <comment ref="D17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 ลัง</t>
        </r>
      </text>
    </comment>
    <comment ref="D18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3ท่อนx 40.02 กก./ม.
</t>
        </r>
      </text>
    </comment>
    <comment ref="F18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ราคาจาก สพฐ . 2558
3.37 กก./ม. ใช้ 12 ท่อน</t>
        </r>
      </text>
    </comment>
    <comment ref="H18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ในกรมบัญชีกลาง 
งานประกอบเหล็กรูปพรรณ
โครงสร้าง รวมลวดเชื่อม  10 บ./กก.</t>
        </r>
      </text>
    </comment>
    <comment ref="F4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ในหลักเกณฑ์คำนวณราคา กรมบัญชีกลาง คิดวัสดุมวลรวม 387บ./ตร.ม.
</t>
        </r>
      </text>
    </comment>
    <comment ref="F4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ในหลักเกณฑ์คำนวณราคา กรมบัญชีกลาง คิดวัสดุมวลรวม 387 + 24 บ./ตร.ม.
</t>
        </r>
      </text>
    </comment>
    <comment ref="F4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ฉาบปูนเพดาน คสล.
58บ./ตร.ม.</t>
        </r>
      </text>
    </comment>
    <comment ref="F7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สีน้ำอะครีลิค100 % พื้นที่น้อยกว่า 5,000 ตร.ม.</t>
        </r>
      </text>
    </comment>
    <comment ref="F8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สีน้ำอะครีลิค100 % พื้นที่น้อยกว่า 5,000 ตร.ม.</t>
        </r>
      </text>
    </comment>
    <comment ref="F8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สีน้ำอะครีลิค100 % พื้นที่น้อยกว่า 5,000 ตร.ม.</t>
        </r>
      </text>
    </comment>
    <comment ref="F8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สีน้ำอะครีลิค100 % พื้นที่น้อยกว่า 5,000 ตร.ม.</t>
        </r>
      </text>
    </comment>
  </commentList>
</comments>
</file>

<file path=xl/sharedStrings.xml><?xml version="1.0" encoding="utf-8"?>
<sst xmlns="http://schemas.openxmlformats.org/spreadsheetml/2006/main" count="1184" uniqueCount="484">
  <si>
    <t>ลำดับที่</t>
  </si>
  <si>
    <t>จำนวน</t>
  </si>
  <si>
    <t>หน่วย</t>
  </si>
  <si>
    <t>ราคาหน่วยละ</t>
  </si>
  <si>
    <t>จำนวนเงิน</t>
  </si>
  <si>
    <t>ค่าแรงงาน</t>
  </si>
  <si>
    <t>ค่าวัสดุ</t>
  </si>
  <si>
    <t>รวม</t>
  </si>
  <si>
    <t>ค่าวัสดุและแรงงาน</t>
  </si>
  <si>
    <t>หมายเหตุ</t>
  </si>
  <si>
    <t>รายการที่</t>
  </si>
  <si>
    <t>ผู้ออกแบบแปลนและรายการ  : มหาวิทยาลัยเทคโนโลยีราชมงคลอีสาน</t>
  </si>
  <si>
    <t>ชุด</t>
  </si>
  <si>
    <t>A</t>
  </si>
  <si>
    <t xml:space="preserve">แบบ ปร.4 แผ่นที่ </t>
  </si>
  <si>
    <t>1  /</t>
  </si>
  <si>
    <t>2  /</t>
  </si>
  <si>
    <t>3  /</t>
  </si>
  <si>
    <t>5   /</t>
  </si>
  <si>
    <t>C</t>
  </si>
  <si>
    <t>ตร.ม.</t>
  </si>
  <si>
    <t>สรุปผลการประมาณราคาก่อสร้าง</t>
  </si>
  <si>
    <t>ส่วนราชการ</t>
  </si>
  <si>
    <t>ประเภทงาน</t>
  </si>
  <si>
    <t>สถานที่ก่อสร้าง</t>
  </si>
  <si>
    <t>เจ้าของงาน</t>
  </si>
  <si>
    <t>แบบเลขที่</t>
  </si>
  <si>
    <t>ประมาณการตามแบบ ปร.4</t>
  </si>
  <si>
    <t>ประมาณราคาเมื่อวันที่</t>
  </si>
  <si>
    <t>แบบ ปร.5</t>
  </si>
  <si>
    <t>แผ่น</t>
  </si>
  <si>
    <t>รายการ</t>
  </si>
  <si>
    <t>Factor F</t>
  </si>
  <si>
    <t>และค่าแรงงาน</t>
  </si>
  <si>
    <t>(บาท)</t>
  </si>
  <si>
    <t>ค่าก่อสร้าง</t>
  </si>
  <si>
    <t>ดอกเบี้ยเงินกู้</t>
  </si>
  <si>
    <t>ค่างาน (ทุน)</t>
  </si>
  <si>
    <t>ล้านบาท</t>
  </si>
  <si>
    <t>รวมเป็นจำนวนเงินทั้งสิ้น</t>
  </si>
  <si>
    <t>คิดเป็นเงินงบประมาณ</t>
  </si>
  <si>
    <t>ตัวอักษร</t>
  </si>
  <si>
    <t>สรุป</t>
  </si>
  <si>
    <t>ขนาดหรือเนื้อที่ของอาคาร</t>
  </si>
  <si>
    <t>เฉลี่ยราคาประมาณ</t>
  </si>
  <si>
    <t>ตารางเมตร</t>
  </si>
  <si>
    <t>บาท / ตารางเมตร</t>
  </si>
  <si>
    <t>รวมยอดยกไป</t>
  </si>
  <si>
    <t>รวมยอดยกมา</t>
  </si>
  <si>
    <t>ม.</t>
  </si>
  <si>
    <t>คณะวิศวกรรมศาสตร์และสถาปัตยกรรมศาสตร์</t>
  </si>
  <si>
    <t>4  /</t>
  </si>
  <si>
    <t>6   /</t>
  </si>
  <si>
    <t>7  /</t>
  </si>
  <si>
    <t>ตัว</t>
  </si>
  <si>
    <t>ลบ.ม.</t>
  </si>
  <si>
    <t>หมวดงานสุขาภิบาล</t>
  </si>
  <si>
    <t>งานระบบน้ำดี</t>
  </si>
  <si>
    <t>E</t>
  </si>
  <si>
    <t>งานระบบน้ำทิ้ง</t>
  </si>
  <si>
    <t>งานดินขุด</t>
  </si>
  <si>
    <t>แบบเลขที่                              /2558</t>
  </si>
  <si>
    <t>สถานที่ก่อสร้าง คณะวิศวกรรมศาสตร์และสถาปัตยกรรมศาสตร์ ศูนย์กลาง มทร.อีสาน</t>
  </si>
  <si>
    <t>-</t>
  </si>
  <si>
    <t>คณะวิศวกรรมศาสตร์และสถาปัตยกรรมศาสตร์ มหาวิทยาลัยเทคโนโลยีราชมงคลอีสาน นครราชสีมา</t>
  </si>
  <si>
    <t>มหาวิทยาลัยเทคโนโลยีราชมงคลอีสาน นครราชสีมา</t>
  </si>
  <si>
    <t>ตารางการคำนวณหาค่า แฟคเตอร์ F</t>
  </si>
  <si>
    <t>เงื่อนไข</t>
  </si>
  <si>
    <t>เงินล่วงหน้าจ่าย</t>
  </si>
  <si>
    <t>ค่าประกันผลงาน หัก</t>
  </si>
  <si>
    <t>ค่าภาษีมูลค่าเพิ่ม (vat)</t>
  </si>
  <si>
    <t>F</t>
  </si>
  <si>
    <t xml:space="preserve">FACTOR  </t>
  </si>
  <si>
    <t xml:space="preserve"> &lt;0.5</t>
  </si>
  <si>
    <t>&gt; 500</t>
  </si>
  <si>
    <t>สูตรคำนวณหาค่า Factor F</t>
  </si>
  <si>
    <t>A =</t>
  </si>
  <si>
    <t>B =</t>
  </si>
  <si>
    <t>C =</t>
  </si>
  <si>
    <t>D =</t>
  </si>
  <si>
    <t>E =</t>
  </si>
  <si>
    <t>ค่าวัสดุและค่าแรงต้นทุน</t>
  </si>
  <si>
    <t>ค่างานตัวต่ำกว่าต้นทุน</t>
  </si>
  <si>
    <t>ค่างานตัวสูงกว่าต้นทุน</t>
  </si>
  <si>
    <t>factor F  ของค่างานตัวต่ำกว่าต้นทุน</t>
  </si>
  <si>
    <t>factor F  ของค่างานตัวสูงกว่าต้นทุน</t>
  </si>
  <si>
    <t>Factor F  =</t>
  </si>
  <si>
    <t>บาท</t>
  </si>
  <si>
    <t xml:space="preserve"> -</t>
  </si>
  <si>
    <t>แทนรายการคำนวณ  F  =</t>
  </si>
  <si>
    <t>B</t>
  </si>
  <si>
    <t>หมวดงานเตรียมการ</t>
  </si>
  <si>
    <t>งานรื้อถอนอาคารเดิม</t>
  </si>
  <si>
    <t>หมวดงานโครงสร้าง</t>
  </si>
  <si>
    <t>งานโครงสร้างคอนกรีตเสริมเหล็ก</t>
  </si>
  <si>
    <t>งานวางผังอาคาร</t>
  </si>
  <si>
    <t>งานคอนกรีตหยาบ</t>
  </si>
  <si>
    <t>เหล็ก SR 24 RB 6 มม.</t>
  </si>
  <si>
    <t>เหล็ก SR 24 RB 9 มม.</t>
  </si>
  <si>
    <t>เหล็ก SR 24 RB 12 มม.</t>
  </si>
  <si>
    <t>กก.</t>
  </si>
  <si>
    <t>งานริ้อถอนอาคารชั้นเดียวเดิม</t>
  </si>
  <si>
    <t>หมวดงานโครงสร้าง ( ต่อ )</t>
  </si>
  <si>
    <t>แผ่นพื้นสำเร็จรูป HLC ขนาด 100x600 มม.</t>
  </si>
  <si>
    <t>หมวดงานสถาปัตยกรรม</t>
  </si>
  <si>
    <t>งานพื้น</t>
  </si>
  <si>
    <t>พื้น คสล. ขัดมันเคลือบ EPOXY ใส</t>
  </si>
  <si>
    <t>พื้น คสล. กรุด้วยกระเบื้องแกรนิตโต้</t>
  </si>
  <si>
    <t>ชนิดด้านขนาด 30x30 cm.สีเทา</t>
  </si>
  <si>
    <t>งานผนัง</t>
  </si>
  <si>
    <t>ผนังก่ออิฐมวลเบา ฉาบปูนเรียบ</t>
  </si>
  <si>
    <t xml:space="preserve">ผนังกันแดดเกล็ดอลูมิเนียม  </t>
  </si>
  <si>
    <t>กรุกระเบื้องเซรามิค 20x30 cm.</t>
  </si>
  <si>
    <t>ผนังกรุเกล็ดเมทัลชีท หนา 0.47 มม.</t>
  </si>
  <si>
    <t>สี Prima Grey โครงคร่าวเหล็ก (Louver)</t>
  </si>
  <si>
    <t>ผนังกรุแผ่นเมทัลชีท หนา 0.47 มม.</t>
  </si>
  <si>
    <t>สี Prima Grey โครงคร่าวเหล็ก (Siding)</t>
  </si>
  <si>
    <t>ม</t>
  </si>
  <si>
    <t>งานผนัง ( ต่อ )</t>
  </si>
  <si>
    <t>หมวดงานสถาปัตยกรรม  ต่อ</t>
  </si>
  <si>
    <t xml:space="preserve"> - เหล็ก C - 100x50x20x2.3 mm. </t>
  </si>
  <si>
    <t xml:space="preserve"> - เหล็กกล่อง - 100x50x3.2 mm. </t>
  </si>
  <si>
    <t xml:space="preserve"> - Connecter ขาบานเกล็ด</t>
  </si>
  <si>
    <t xml:space="preserve"> - สกรูยึดแผ่นผนัง</t>
  </si>
  <si>
    <t xml:space="preserve"> - สกรูยึดขาบานเกล็ด</t>
  </si>
  <si>
    <t>ท่อน</t>
  </si>
  <si>
    <t>ชิ้น</t>
  </si>
  <si>
    <t>รวมหมวดงานพื้น</t>
  </si>
  <si>
    <t>รวมหมวดงานผนัง</t>
  </si>
  <si>
    <t>งานฝ้าเพดาน</t>
  </si>
  <si>
    <t>ฝ้ายิปซั่มบอร์ดหนา 9 มม. โครงคร่าว C-LINE</t>
  </si>
  <si>
    <t xml:space="preserve">ฝ้ายิปซั่มบอร์ดหนา 9 มม.ชนิดทนชื้น </t>
  </si>
  <si>
    <t>โครงคร่าว C-LINE</t>
  </si>
  <si>
    <t>ฝ้าฉาบปูนเรียบทาสี</t>
  </si>
  <si>
    <t>รวมหมวดงานฝ้าเพดาน</t>
  </si>
  <si>
    <t>งานหลังคา</t>
  </si>
  <si>
    <t>พร้อมปูนทราย</t>
  </si>
  <si>
    <t>ฉนวนกันความร้อน (PE) หนา 5 mm.</t>
  </si>
  <si>
    <t>รางน้ำสแตนเลส</t>
  </si>
  <si>
    <t>สกรูยึดแผ่นหลังคา</t>
  </si>
  <si>
    <t>หลังคา metal sheet หนา 0.42 mm.</t>
  </si>
  <si>
    <t>ชั้นเคลือบสี 0.47 mm. สี Prima Grey</t>
  </si>
  <si>
    <t>Flashing Ridge AZ 100 หนา 0.47 mm.</t>
  </si>
  <si>
    <t xml:space="preserve">Flashing Barge AZ 100 หนา 0.47 mm. </t>
  </si>
  <si>
    <t xml:space="preserve">Flashing Eave AZ 100 หนา 0.47 mm. </t>
  </si>
  <si>
    <t xml:space="preserve">Flashing Parapet AZ 100 หนา 0.47 mm. </t>
  </si>
  <si>
    <t xml:space="preserve">แผ่น Sky light Sealex Extra </t>
  </si>
  <si>
    <t>Trimdex 760, 1.50 mm., สี Opal</t>
  </si>
  <si>
    <t>รวมหมวดงานหลังคา</t>
  </si>
  <si>
    <t>งานสี</t>
  </si>
  <si>
    <t>พร้อมขอรัดราง</t>
  </si>
  <si>
    <t>รวมหมวดงานฝ้าสี</t>
  </si>
  <si>
    <t>งานประตู - หน้าต่าง</t>
  </si>
  <si>
    <t>งานสีรองพื้น</t>
  </si>
  <si>
    <t>งานทาสีขาว</t>
  </si>
  <si>
    <t>งานทาสีส้ม</t>
  </si>
  <si>
    <t>งานทาสีเลือดหมู</t>
  </si>
  <si>
    <t>ประตู 1 (ตามแบบก่อสร้าง)</t>
  </si>
  <si>
    <t>ประตู 2 (ตามแบบก่อสร้าง)</t>
  </si>
  <si>
    <t>ประตู 3 (ตามแบบก่อสร้าง)</t>
  </si>
  <si>
    <t>ประตู 4 (ตามแบบก่อสร้าง)</t>
  </si>
  <si>
    <t>ประตู 4' (ตามแบบก่อสร้าง)</t>
  </si>
  <si>
    <t>ประตู 5 (ตามแบบก่อสร้าง)</t>
  </si>
  <si>
    <t>งานทาสีน้ำเงิน</t>
  </si>
  <si>
    <t>พร้อมอุปกรณ์</t>
  </si>
  <si>
    <t>งานประตู - หน้าต่าง ( ต่อ )</t>
  </si>
  <si>
    <t>ประตู 6 (ตามแบบก่อสร้าง)</t>
  </si>
  <si>
    <t>ประตู 6' (ตามแบบก่อสร้าง)</t>
  </si>
  <si>
    <t>ประตู 7 (ตามแบบก่อสร้าง)</t>
  </si>
  <si>
    <t>ประตู 8 (ตามแบบก่อสร้าง)</t>
  </si>
  <si>
    <t>ประตู 9 (ตามแบบก่อสร้าง)</t>
  </si>
  <si>
    <t>ประตู 10 (ตามแบบก่อสร้าง)</t>
  </si>
  <si>
    <t>หน้าต่าง 1 (ตามแบบก่อสร้าง)</t>
  </si>
  <si>
    <t>หน้าต่าง 1' (ตามแบบก่อสร้าง)</t>
  </si>
  <si>
    <t>หน้าต่าง 2 (ตามแบบก่อสร้าง)</t>
  </si>
  <si>
    <t>หน้าต่าง 3 (ตามแบบก่อสร้าง)</t>
  </si>
  <si>
    <t>หน้าต่าง 4 (ตามแบบก่อสร้าง)</t>
  </si>
  <si>
    <t>หน้าต่าง 5 (ตามแบบก่อสร้าง)</t>
  </si>
  <si>
    <t>หน้าต่าง 6 (ตามแบบก่อสร้าง)</t>
  </si>
  <si>
    <t>หน้าต่าง 7 (ตามแบบก่อสร้าง)</t>
  </si>
  <si>
    <t>รวมหมวดงานประตู - หน้าต่าง</t>
  </si>
  <si>
    <t>หน้าต่าง 8 (ตามแบบก่อสร้าง)</t>
  </si>
  <si>
    <t>งานสุขภัณฑ์</t>
  </si>
  <si>
    <t xml:space="preserve"> </t>
  </si>
  <si>
    <t>งานสุขภัณฑ์ ( ต่อ )</t>
  </si>
  <si>
    <t>สุขภัณฑ์ฟลัชวาล์วใช้น้ำ 6 ลิตร สีขาว</t>
  </si>
  <si>
    <t>โถปัสสาวะชาย สีขาว</t>
  </si>
  <si>
    <t>อ่างล้างหน้า ฝังบนเคาเตอร์ สีขาว</t>
  </si>
  <si>
    <t>สะดืออ่างล้างหน้า</t>
  </si>
  <si>
    <t>ก็อกเดี่ยวอ่างล้างหน้า</t>
  </si>
  <si>
    <t xml:space="preserve">วาล์วเปิด - ปิดน้ำ </t>
  </si>
  <si>
    <t xml:space="preserve">ตะแกรงกันกลิ่นสแตนเลส (หน้าแปลน 4 นิ้ว) </t>
  </si>
  <si>
    <t>รวมหมวดงานสุขภัณฑ์</t>
  </si>
  <si>
    <t xml:space="preserve">ท่อน้ำทิ้งอ่างล้างหน้ารูปตัวพียาว 34 cm. </t>
  </si>
  <si>
    <t xml:space="preserve">ฟลัชวาล์วโถสุขภัณฑ์ชนิด TOP INLET </t>
  </si>
  <si>
    <t xml:space="preserve">สายน้ำดีอ่างล้างหน้าสแตนเลสถักยาว 18 นิ้ว </t>
  </si>
  <si>
    <t xml:space="preserve">กระจกเงาอย่างดี </t>
  </si>
  <si>
    <t xml:space="preserve">ที่ใส่กระดาษชำระ </t>
  </si>
  <si>
    <t>ผนังห้องน้ำสำเร็จรูป</t>
  </si>
  <si>
    <t>งานบันไดพร้อมราวกันตก</t>
  </si>
  <si>
    <t>H-BEAM  350x175 mm. x 41.4 kg/m</t>
  </si>
  <si>
    <t>Channel  150x75 mm. x 18.6 kg/m</t>
  </si>
  <si>
    <t xml:space="preserve">ฟลัชวาล์วโถปัสสาวะชายชนิดกด </t>
  </si>
  <si>
    <t>เส้น</t>
  </si>
  <si>
    <t>ถัง</t>
  </si>
  <si>
    <t>บิ๊ป</t>
  </si>
  <si>
    <t>ลัง</t>
  </si>
  <si>
    <t>รวมหมวดงานบันไดพร้อมราวกันตก</t>
  </si>
  <si>
    <t xml:space="preserve">C - 75x38x2.8 mm. </t>
  </si>
  <si>
    <t>เหล็กตะแกรงฉีกรุ่น XS43</t>
  </si>
  <si>
    <t>เหล็กกลมดำ Dia 1 1/2''</t>
  </si>
  <si>
    <t>เหล็กเส้นกลมตัน RB 9 mm.</t>
  </si>
  <si>
    <t>เหล็กแบนขนาด 10x40 mm.</t>
  </si>
  <si>
    <t>สีกันสนิมสีเทา</t>
  </si>
  <si>
    <t>สีกันน้ำมันเคลืบเงาสีดำ</t>
  </si>
  <si>
    <t>น้ำมันสน</t>
  </si>
  <si>
    <t>ลวดเชื่อมไฟฟ้า</t>
  </si>
  <si>
    <t>เหล็กกลมดำ Dia 3''</t>
  </si>
  <si>
    <t>Plate เหล็ก 150x150x9 mm.</t>
  </si>
  <si>
    <t>งานป้ายอาคาร</t>
  </si>
  <si>
    <t>9  /</t>
  </si>
  <si>
    <t>รวมฝ้าเพดาน</t>
  </si>
  <si>
    <t>D</t>
  </si>
  <si>
    <t>หมวดงานวิศวกรรมไฟฟ้า</t>
  </si>
  <si>
    <t>ตู้ MDB พร้อมอุปกรณ์ประกอบ รวมครบชุด</t>
  </si>
  <si>
    <t xml:space="preserve">MCCB 125AT/250AF 36KA 3P 380VAC </t>
  </si>
  <si>
    <t xml:space="preserve">MCCB 100AT/160AF 25KA 3P 380VAC </t>
  </si>
  <si>
    <t xml:space="preserve">ตู้โหลดเซ็นเตอร์ 3เฟส 4สาย 100A 30ช่อง </t>
  </si>
  <si>
    <t>รวมเมนเบรกเกอร์และกราวด์</t>
  </si>
  <si>
    <t>ตู้โหลดเซ็นเตอร์ 3เฟส 4สาย 100A 30ช่อง</t>
  </si>
  <si>
    <t>ตู้โหลดเซ็นเตอร์ 3เฟส 4สาย 250A 36ช่อง</t>
  </si>
  <si>
    <t xml:space="preserve">MCCB 80AT/160AF 25KA 3P 380VAC </t>
  </si>
  <si>
    <t xml:space="preserve">MCCB 20AT/160AF 25KA 3P 380VAC </t>
  </si>
  <si>
    <t xml:space="preserve">CB 50AT/50AF 10KA 3 Pole </t>
  </si>
  <si>
    <t>CB 40AT/50AF 10KA  3 Pole</t>
  </si>
  <si>
    <t>ตัวอักษรสแตนเลสทำสีดำ ขึ้นรูปตามแบบ</t>
  </si>
  <si>
    <t>***</t>
  </si>
  <si>
    <t>*****</t>
  </si>
  <si>
    <t>*</t>
  </si>
  <si>
    <t>งานตู้โหลดไฟฟ้า ( ต่อ )</t>
  </si>
  <si>
    <t>งานตู้โหลดไฟฟ้า</t>
  </si>
  <si>
    <t>หมวดงานวิศวกรรมไฟฟ้า  ( ต่อ )</t>
  </si>
  <si>
    <t>CB 30AT/50AF 10KA  3 Pole</t>
  </si>
  <si>
    <t>CB 25AT/50AF 10KA  3 Pole</t>
  </si>
  <si>
    <t>CB 20AT/50AF 10KA  3 Pole</t>
  </si>
  <si>
    <t>CB 15AT/50AF 10KA  3 Pole</t>
  </si>
  <si>
    <t xml:space="preserve">CB 20AT/50AF 10KA 1Pole </t>
  </si>
  <si>
    <t xml:space="preserve">CB 15AT/50AF 10KA 1Pole </t>
  </si>
  <si>
    <t>อุปกรณ์ประกอบการติดตั้งอื่นๆ</t>
  </si>
  <si>
    <t>เหมา</t>
  </si>
  <si>
    <t>รวมหมวดงานตู้โหลดไฟฟ้า</t>
  </si>
  <si>
    <t>งานติดตั้งอุปกรณ์ไฟฟ้า</t>
  </si>
  <si>
    <t xml:space="preserve">ชุดโคมตะแกรงอลูมิเนียมขนาดถี่ใบพับ </t>
  </si>
  <si>
    <t xml:space="preserve">30x120 cm. ฟลูออเรสเซนต์ T8 ขนาด </t>
  </si>
  <si>
    <t>1 x 36 W</t>
  </si>
  <si>
    <t xml:space="preserve">30x60 cm. ฟลูออเรสเซนต์ T8 ขนาด </t>
  </si>
  <si>
    <t>1 x 18 W</t>
  </si>
  <si>
    <t xml:space="preserve">ชุดโคมไฟฟ้าแบบเปลือย 6x120 cm. </t>
  </si>
  <si>
    <t xml:space="preserve">ฟลูออเรสเซนต์ T8 ขนาด 1x 18 W </t>
  </si>
  <si>
    <t>ชุดโคมไฟสปอตไลท์ 250 วัตต์</t>
  </si>
  <si>
    <t>หลอดแสงจันทร์ 400 วัตต์</t>
  </si>
  <si>
    <t>หลอดแสงจันทร์ 250 วัตต์</t>
  </si>
  <si>
    <t>สวิทช์ไฟฟ้าทางเดียว 16A 250V</t>
  </si>
  <si>
    <t xml:space="preserve">เต้ารับไฟฟ้าแบบคู่ ขากลม-แบน 16A 250V </t>
  </si>
  <si>
    <t>มีกราวด์</t>
  </si>
  <si>
    <t xml:space="preserve">เต้ารับแบบฝังทรงเฉียง ชนิดกันฝุ่น </t>
  </si>
  <si>
    <t>16A,400V,5Pin(3P+N+E)</t>
  </si>
  <si>
    <t>งานติดตั้งอุปกรณ์ไฟฟ้า ( ต่อ )</t>
  </si>
  <si>
    <t>งานเดินท่อร้อยสายระบบไฟฟ้า</t>
  </si>
  <si>
    <t>ท่อร้อยสายไฟฟ้า IMC ขนาด 1 นิ้ว 25mm.</t>
  </si>
  <si>
    <t xml:space="preserve">ท่อร้อยสายไฟฟ้า IMC ขนาด </t>
  </si>
  <si>
    <t>1 1/4 นิ้ว 32mm.</t>
  </si>
  <si>
    <t>ท่อร้อยสายไฟฟ้าEMT ขนาด 1/2 นิ้ว15mm.</t>
  </si>
  <si>
    <t>ท่อร้อยสายไฟฟ้าEMT ขนาด 3/4 นิ้ว20mm.</t>
  </si>
  <si>
    <t>เมตร</t>
  </si>
  <si>
    <t>Wireway ขนาดกว้าง50x50 mm.</t>
  </si>
  <si>
    <t>ยาว2.40เมตร พร้อมอุปกรณ์ประกอบ</t>
  </si>
  <si>
    <t>Wireway ขนาดกว้าง50x100 mm.</t>
  </si>
  <si>
    <t xml:space="preserve">Cable Tray ขนาด 400 mm. </t>
  </si>
  <si>
    <t>ยาว 3เมตร พร้อมอุปกรณ์ประกอบ</t>
  </si>
  <si>
    <t>สายไฟฟ้า THW 1.5 sq.mm. IEC 01</t>
  </si>
  <si>
    <t>****</t>
  </si>
  <si>
    <t>งานเดินท่อร้อยสายระบบไฟฟ้า ( ต่อ )</t>
  </si>
  <si>
    <t>สายไฟฟ้า THW 2.5 sq.mm. IEC 01</t>
  </si>
  <si>
    <t>สายไฟฟ้า THW 4 sq.mm. IEC 01</t>
  </si>
  <si>
    <t>สายไฟฟ้า THW 6 sq.mm. IEC 01</t>
  </si>
  <si>
    <t>สายไฟฟ้า THW 10 sq.mm. IEC 01</t>
  </si>
  <si>
    <t>สายไฟฟ้า THW 16 sq.mm. IEC 01</t>
  </si>
  <si>
    <t>สายไฟฟ้า THW 35 sq.mm. IEC 01</t>
  </si>
  <si>
    <t>สายไฟฟ้า THW 50 sq.mm. IEC 01</t>
  </si>
  <si>
    <t>สายไฟฟ้า THW 70 sq.mm. IEC 01</t>
  </si>
  <si>
    <t>สายไฟฟ้า THW 240 sq.mm. IEC 01</t>
  </si>
  <si>
    <t>รวมหมวดงงานติดตั้งอุปกรณ์ไฟฟ้า</t>
  </si>
  <si>
    <t>รวมยอดงานเดินท่อร้อยสายระบบไฟฟ้า</t>
  </si>
  <si>
    <t>รวมหมวดงานป้ายอาคาร</t>
  </si>
  <si>
    <t>หมายเหตุ :</t>
  </si>
  <si>
    <t xml:space="preserve">1. ราคาวัสดุก่อสร้างอ้างอิงจาก : </t>
  </si>
  <si>
    <t xml:space="preserve">     1.1 * ราคาวัสดุและราคาค่าแรงจากสำนักงานคณะกรรมการการศึกษาขั้นพื้นฐาน กระทรวงศึกษาธิการ ปี2557</t>
  </si>
  <si>
    <t xml:space="preserve">     1.2 ** ราคาวัสดุจากสำนักดัชนีเศรษฐกิจการค้า จ.นครราชสีมา</t>
  </si>
  <si>
    <t xml:space="preserve">     1.3 *** ราคาวัสดุจากสำนักดัชนีเศรษฐกิจการค้า กรุงเทพฯ</t>
  </si>
  <si>
    <t xml:space="preserve">     1.4 **** ราคาจากผู้ผลิต</t>
  </si>
  <si>
    <t xml:space="preserve">     1.5 ***** ราคาจากตัวแทนจำหน่าย</t>
  </si>
  <si>
    <t xml:space="preserve">     1.6 ****** ราคาจากสัญญาจ้างของมหาวิทยาลัย</t>
  </si>
  <si>
    <t>2. ราคาค่าแรงอ้างอิงจากบัญชีค่าแรง/ดำเนินการ สำหรับการถอดแบบคำนวณราคากลางงานก่อสร้าง กรมบัญชีกลาง</t>
  </si>
  <si>
    <t>3. การประมาณราคาทั้งปริมาณและราคาต่อหน่วยเป็นการประมาณการซึ่งอาจมีความคลาดเคลื่อน โดยผู้เสนอราคาต้องประมาณการเองอย่างละเอียดและไม่สามารถเรียกร้องได้</t>
  </si>
  <si>
    <t xml:space="preserve">ท่อ PVC ขนาด Dia 1/2 " (Class 13.5) </t>
  </si>
  <si>
    <t xml:space="preserve">ท่อ PVC ขนาด Dia 1 1/2 " (Class 13.5) </t>
  </si>
  <si>
    <t xml:space="preserve">ท่อ PVC ขนาด Dia 2 " (Class 13.5) </t>
  </si>
  <si>
    <t xml:space="preserve">ข้อต่อสามทาง ขนาดDia 1/2 " (Class 13.5) </t>
  </si>
  <si>
    <t xml:space="preserve">ข้อต่อสามทาง ขนาดDia 1 " (Class 13.5) </t>
  </si>
  <si>
    <t>GAVE VALE ขนาด Dia 1 1/2 "</t>
  </si>
  <si>
    <t>ปั้มน้ำอัตโนมัติ ขนาดมอร์เตอร์ 350 วัตต์</t>
  </si>
  <si>
    <t>ระยะส่ง 22 เมตร</t>
  </si>
  <si>
    <t>งานระบบน้ำดี ( ต่อ )</t>
  </si>
  <si>
    <t>หมวดงานสุขาภิบาล ( ต่อ )</t>
  </si>
  <si>
    <t xml:space="preserve">Ball Valre ขนาด Dia 1 " </t>
  </si>
  <si>
    <t xml:space="preserve">งานหล่อคอนกรีตรองถังน้ำ </t>
  </si>
  <si>
    <t xml:space="preserve">ท่อ PVC ขนาด Dia 1 " (Class 13.5) </t>
  </si>
  <si>
    <t xml:space="preserve">ท่อ PVC ขนาด Dia 1 " (Class 8.5) </t>
  </si>
  <si>
    <t xml:space="preserve">ท่อ PVC ขนาด Dia 2 " (Class 8.5) </t>
  </si>
  <si>
    <t xml:space="preserve">ท่อ PVC ขนาด Dia 3 " (Class 8.5) </t>
  </si>
  <si>
    <t xml:space="preserve">ท่อ PVC ขนาด Dia 4 " (Class 8.5) </t>
  </si>
  <si>
    <t>งานระบบน้ำทิ้ง ( ต่อ )</t>
  </si>
  <si>
    <t xml:space="preserve">ท่อ PVC ขนาด Dia 6 " (Class 8.5) </t>
  </si>
  <si>
    <t xml:space="preserve">ท่อ PVC ขนาด Dia 8 " (Class 8.5) </t>
  </si>
  <si>
    <t xml:space="preserve">ข้องอ 90  ขนาด Dia 1/2 " (Class 13.5) </t>
  </si>
  <si>
    <t xml:space="preserve">ข้องอ 90  ขนาด Dia 1 " (Class 13.5) </t>
  </si>
  <si>
    <t xml:space="preserve">ข้องอ 90  ขนาด Dia 1 1/2 " (Class 13.5) </t>
  </si>
  <si>
    <t>ข้องอ 90  ขนาด Dia 1 " (Class 8.5)</t>
  </si>
  <si>
    <t xml:space="preserve">ข้องอ 90  ขนาด Dia 2 " (Class 8.5) </t>
  </si>
  <si>
    <t xml:space="preserve">ข้องอ 45  ขนาด Dia 3 " (Class 8.5) </t>
  </si>
  <si>
    <t>ข้องอ 45  ขนาด Dia 4 " (Class 8.5)</t>
  </si>
  <si>
    <t>ข้อต่อสามทางวาย ขนาด Dia 3 " (Class 8.5)</t>
  </si>
  <si>
    <t>ข้อต่อสามทางวาย ขนาด Dia 4 " (Class 8.5)</t>
  </si>
  <si>
    <t xml:space="preserve">ข้องอ 90  ขนาด Dia 4 " (Class 8.5) </t>
  </si>
  <si>
    <t>ช่องทำความสะอาดเหนือพื้น FCO Dia 3 "</t>
  </si>
  <si>
    <t>จุด</t>
  </si>
  <si>
    <t>ช่องทำความสะอาดเหนือพื้น FCO Dia 4 "</t>
  </si>
  <si>
    <t>รวมหมวดงานระบบน้ำดี</t>
  </si>
  <si>
    <t>รวมหมวดงานระบบน้ำทิ้ง</t>
  </si>
  <si>
    <t>บ่อพักสำหรับท่อ Dia 0.40 ม.</t>
  </si>
  <si>
    <t>บ่อพักสำหรับท่อ Dia 0.60 ม.</t>
  </si>
  <si>
    <t>บ่อคอนกรีตสำเร็จรูป ขนาด Dia 1.00 ม.</t>
  </si>
  <si>
    <t>ถังบำบัดสำเร็จรูป ขนาดความจุ 3,000 ลิตร</t>
  </si>
  <si>
    <t>บ่อ</t>
  </si>
  <si>
    <t xml:space="preserve">งานเทคอนกรีตสำหรับรองถังบำบัดสำเร็จรูป </t>
  </si>
  <si>
    <t>และบ่อกรอง</t>
  </si>
  <si>
    <t>ขนาด 2000 ลิตร</t>
  </si>
  <si>
    <t>ถังไฟเบอร์กลาสเก็บน้ำประปา</t>
  </si>
  <si>
    <t>อุปกรณ์ยึดแขวนท่อ น้ำยา และอื่นๆ</t>
  </si>
  <si>
    <t>LOT</t>
  </si>
  <si>
    <t>ท่อระบายน้ำทิ้ง คสล.ขนาด Dia 0.40 ม.</t>
  </si>
  <si>
    <t>ท่อระบายน้ำทิ้ง คสล.ขนาด Dia 0.60 ม.</t>
  </si>
  <si>
    <t>รวมหมวดงาน E หมวดงานสุขาภิบาล</t>
  </si>
  <si>
    <t>*หมวดงานครุภัณฑ์เครื่องปรับอากาศ</t>
  </si>
  <si>
    <t>หมวดงานคุรุภัณฑ์</t>
  </si>
  <si>
    <t xml:space="preserve">เครื่องปรับอากาศไม่น้อยกว่า 12,000 BTU </t>
  </si>
  <si>
    <t>ชนิดติดผนัง</t>
  </si>
  <si>
    <t>เครื่องปรับอากาศไม่น้อยกว่า 18,000 BTU</t>
  </si>
  <si>
    <t xml:space="preserve">เครื่องปรับอากาศไม่น้อยกว่า 24,000 BTU </t>
  </si>
  <si>
    <t>เครื่อง</t>
  </si>
  <si>
    <t>รวมหมวดคุรุภัณฑ์เครื่องปรับอากาศ</t>
  </si>
  <si>
    <t>หมวดงานวิศวกรรมโครงสร้าง</t>
  </si>
  <si>
    <t>หมวดงานวิศวกรรมสุขาภิบาล</t>
  </si>
  <si>
    <t>รวมหมวดงานสถาปัตยกรรม</t>
  </si>
  <si>
    <t>รวมหมวดงานระบบไฟฟ้า</t>
  </si>
  <si>
    <t>รวมหมวดเตรียมการ</t>
  </si>
  <si>
    <t>งานขนย้ายเครื่องจักร</t>
  </si>
  <si>
    <t>และงานระบบป้องกัน</t>
  </si>
  <si>
    <t>จำนวน 2 หลัง พื้นที่  3,000 ตร.ม.</t>
  </si>
  <si>
    <t>งานเสาเข็มเจาะ Dia. 0.35 ม.</t>
  </si>
  <si>
    <t>น้ำหนักบรรทุกปลอดภัย 30 ตัน /ต้น</t>
  </si>
  <si>
    <t>ต้น</t>
  </si>
  <si>
    <t>งานเสาเข็มเจาะ Dia. 0.50 ม.</t>
  </si>
  <si>
    <t>น้ำหนักบรรทุกปลอดภัย 50 ตัน /ต้น</t>
  </si>
  <si>
    <t>งานตัดหัวเสาเข็ม Dia 0.35 ม.</t>
  </si>
  <si>
    <t>งานทรายหยาบถม</t>
  </si>
  <si>
    <t>งานคอนกรีตโครงสร้าง</t>
  </si>
  <si>
    <t>ไม้แบบ คิดร้อยละ 80</t>
  </si>
  <si>
    <t>รับน้ำหนักบรรทุกปลอดภัย 500 กก./ตร.ม.</t>
  </si>
  <si>
    <t>เหล็กตะแกรง Wiremesh Dia. 4 มม.</t>
  </si>
  <si>
    <t xml:space="preserve"> Wiremesh @0.20 ม #</t>
  </si>
  <si>
    <t>DYNAMIC LOAD TEST</t>
  </si>
  <si>
    <t xml:space="preserve">งานทดสอบเสาเข็มวิธี </t>
  </si>
  <si>
    <t>งานโครงสร้างคอนกรีตเสริมเหล็ก (ต่อ)</t>
  </si>
  <si>
    <t>SEISMIC INTEGRITY TEST</t>
  </si>
  <si>
    <t>แผ่นวีว่าบอร์ด หนา 15 มม.</t>
  </si>
  <si>
    <t xml:space="preserve">รวมงานโครงสร้างคอนกรีตเสริมเหล็ก </t>
  </si>
  <si>
    <t>เหล็ก HB 200x100 mm x 21.3 kg/m.</t>
  </si>
  <si>
    <t>เหล็กโครงสร้างเสาและคาน</t>
  </si>
  <si>
    <t>เหล็ก HB 150x75 mm x 14.0 kg/m.</t>
  </si>
  <si>
    <t>เหล็ก HB 350x175 mm x 49.6 kg/m.</t>
  </si>
  <si>
    <t>งานโครงสร้างเหล็กรูปพรรณ (ต่อ)</t>
  </si>
  <si>
    <t>เหล็กโครงสร้างหลังคา</t>
  </si>
  <si>
    <t>เหล็ก [] 50x25x2.3 mm x2.25 kg/m</t>
  </si>
  <si>
    <t>เหล็ก Dia 60.5x3.2x 4.52 kg/m</t>
  </si>
  <si>
    <t>เหล็ก Dia 89.8x4.5x 6.87 kg/m</t>
  </si>
  <si>
    <t>เหล็ก Dia 101.6 x4 x 9.63 kg/m</t>
  </si>
  <si>
    <t>เหล็ก Dia 139.8x4.5x 15.0 kg/m</t>
  </si>
  <si>
    <t>เหล็กโครงผนัง</t>
  </si>
  <si>
    <t xml:space="preserve">งานปรับปรุงโรงฝึกงานคณะวิศวกรรมศาสตร์และสถาปัตยกรรมศาสตร์ </t>
  </si>
  <si>
    <t xml:space="preserve">ประมาณราคากลางค่าก่อสร้าง โครงการปรับปรุงโรงฝึกงานคณะวิศวกรรมศาสตร์และสถาปัตยกรรมศาสตร์ </t>
  </si>
  <si>
    <t>ประมาณการ โดยนายรัฐพล สมนา, นายมงคล ด่านบำรุงตระกูล, นางสาวดวงนภา ศิลปสาย, นายจีรศักดิ์  สุพรมวัน</t>
  </si>
  <si>
    <t>เหล็ก HB 200x100 mm x 18.2 kg/m.</t>
  </si>
  <si>
    <t>เหล็ก HB 200x200 mm x 49.9kg/m.</t>
  </si>
  <si>
    <t>เหล็ก HB 350x175 mm x 41.4 kg/m.</t>
  </si>
  <si>
    <t>เหล็ก HB 350x250 mm x 79.7 kg/m.</t>
  </si>
  <si>
    <t>เหล็ก HB 400x200 mm x 56.6 kg/m.</t>
  </si>
  <si>
    <t>เหล็ก HB 500x300 mm x 150 kg/m.</t>
  </si>
  <si>
    <t>เหล็กโครงผนังเกล็ด</t>
  </si>
  <si>
    <t>เหล็ก [] 75x38x2.3 mm x 3.81 kg/m</t>
  </si>
  <si>
    <t>เหล็ก [] 125x50x3.2 mm x 8.26 kg/m</t>
  </si>
  <si>
    <t>เหล็ก [] 200x100x4.5 mm x 20.1 kg/m</t>
  </si>
  <si>
    <t>รวมงานโครงสร้างเหล็กรูปพรรณ</t>
  </si>
  <si>
    <t>อุปกรณ์ประกอบ Bolts และ Plate</t>
  </si>
  <si>
    <t>รวมหมวดวิศวกรรมโครงสร้าง</t>
  </si>
  <si>
    <t xml:space="preserve"> 8/</t>
  </si>
  <si>
    <t>10  /</t>
  </si>
  <si>
    <t>11  /</t>
  </si>
  <si>
    <t>12  /</t>
  </si>
  <si>
    <t>13  /</t>
  </si>
  <si>
    <t>24  /</t>
  </si>
  <si>
    <t>14  /</t>
  </si>
  <si>
    <t>15  /</t>
  </si>
  <si>
    <t>16  /</t>
  </si>
  <si>
    <t>17  /</t>
  </si>
  <si>
    <t>18  /</t>
  </si>
  <si>
    <t>19  /</t>
  </si>
  <si>
    <t>20  /</t>
  </si>
  <si>
    <t>21   /</t>
  </si>
  <si>
    <t>22   /</t>
  </si>
  <si>
    <t>23  /</t>
  </si>
  <si>
    <t>25  /</t>
  </si>
  <si>
    <t>6  /</t>
  </si>
  <si>
    <t>27  /</t>
  </si>
  <si>
    <t>เหล็ก C 125x50x20x2.3mm x 4.51 kg/m</t>
  </si>
  <si>
    <t>เหล็ก Dia 48x3.2x 4.52 kg/m</t>
  </si>
  <si>
    <t xml:space="preserve">งานโครงสร้างเหล็กรูปพรรณ </t>
  </si>
  <si>
    <t>รับน้ำหนักบรรทุกปลอดภัย 300 กก./ตร.ม.</t>
  </si>
  <si>
    <t>แผ่นพื้นสำเร็จรูป HLC ขนาด 80x300 มม.</t>
  </si>
  <si>
    <t>งานวิศวกรรม</t>
  </si>
  <si>
    <t>อยู่ในหมวด</t>
  </si>
  <si>
    <t>เหล็ก SD 30 DB 12 มม.</t>
  </si>
  <si>
    <t>เหล็ก SD 30 DB 16 มม.</t>
  </si>
  <si>
    <t>เหล็ก SD 30 DB 20 มม.</t>
  </si>
  <si>
    <t>เหล็ก [] 60x30x2.3 mm x 2.98 kg/m</t>
  </si>
  <si>
    <t>เหล็ก HB 250x125 mm x 25.7 kg/m.</t>
  </si>
  <si>
    <t>เหล็ก HB 300x150 mm x 36.7 kg/m.</t>
  </si>
  <si>
    <t>เหล็ก HB 300x300 mm x 87.0 kg/m.</t>
  </si>
  <si>
    <t>เหล็ก HB 600x300 mm x 137.0 kg/m.</t>
  </si>
  <si>
    <t>เหล็ก HB 800x300 mm x 191 kg/m.</t>
  </si>
  <si>
    <t>เหล็ก HB 250x250 mm x 66.5kg/m.</t>
  </si>
  <si>
    <t>เหล็ก HB 300x300 mm x 84.5kg/m.</t>
  </si>
  <si>
    <t>เหล็ก HB 200x150 mm x 30.6 kg/m.</t>
  </si>
  <si>
    <t>210  กก/ ตร.ซม. ทรงกระบอก</t>
  </si>
  <si>
    <t>เหล็ก HB 500x200 mm x 79.5 kg/m.</t>
  </si>
  <si>
    <t>เหล็ก HB 700x300 mm x 166 kg/m.</t>
  </si>
  <si>
    <t>เหล็ก HB 600x200 mm x 120 kg/m.</t>
  </si>
  <si>
    <t>ชุดโคมดาวน์ไลท์ฝังเพดาน กลม ขนาด 25 W</t>
  </si>
  <si>
    <t>ชุดโคมไฟ High Bay เส้นผ่าศูนย์กลาง 18"</t>
  </si>
  <si>
    <t>ชุดโคมไฟ High Bay เส้นผ่าศูนย์กลาง 16"</t>
  </si>
  <si>
    <t>หมวดคุรุภัณฑ์</t>
  </si>
  <si>
    <t xml:space="preserve">สายชำระสีขาว </t>
  </si>
  <si>
    <t>เหล็กรีดร้อน</t>
  </si>
  <si>
    <t>i</t>
  </si>
  <si>
    <t>………………………………………………</t>
  </si>
  <si>
    <t>แบบ ปร.6</t>
  </si>
  <si>
    <t>แผ่นที่  1</t>
  </si>
  <si>
    <t>แบบสรุปราคากลางงานก่อสร้าง</t>
  </si>
  <si>
    <r>
      <t xml:space="preserve">สถานที่ก่อสร้าง </t>
    </r>
    <r>
      <rPr>
        <sz val="14"/>
        <color indexed="8"/>
        <rFont val="TH SarabunPSK"/>
        <family val="2"/>
      </rPr>
      <t>:</t>
    </r>
  </si>
  <si>
    <r>
      <t xml:space="preserve">หน่วยงานเจ้าของโครงการ/งานก่อสร้าง  </t>
    </r>
    <r>
      <rPr>
        <sz val="14"/>
        <color indexed="8"/>
        <rFont val="TH SarabunPSK"/>
        <family val="2"/>
      </rPr>
      <t xml:space="preserve"> คณะวิศวกรรมศาสตร์และสถาปัตยกรรมศาสตร์  </t>
    </r>
  </si>
  <si>
    <t>ตำบลในเมือง   อำเภอเมือง  จังหวัดนครราชสีมา  1  งาน</t>
  </si>
  <si>
    <t>รวมค่าก่อสร้างทั้งโครงการ/งานก่อสร้าง</t>
  </si>
  <si>
    <t>ราคากลาง</t>
  </si>
  <si>
    <r>
      <t>ชื่อโครงการ/งานก่อสร้าง</t>
    </r>
    <r>
      <rPr>
        <sz val="14"/>
        <color indexed="8"/>
        <rFont val="TH SarabunPSK"/>
        <family val="2"/>
      </rPr>
      <t xml:space="preserve"> :</t>
    </r>
    <r>
      <rPr>
        <b/>
        <sz val="14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 xml:space="preserve">ปรับปรุงอาคารปฎิบัติการช่างอุตสาหกรรม </t>
    </r>
  </si>
  <si>
    <t xml:space="preserve">                               ตำบลในเมือง  อำเภอเมือง  จังหวัดนครราชสีมา  </t>
  </si>
  <si>
    <t xml:space="preserve">ปรับปรุงอาคารปฏิบัติการช่างอุตสาหกรรม </t>
  </si>
  <si>
    <t xml:space="preserve">                                                มหาวิทยาลัยเทคโนโลยีราชมงคลอีสาน นครราชสีมา</t>
  </si>
  <si>
    <t>คณะวิศวกรรมศาสตร์และสถาปัตยกรรมศาตร์ มหาวิทยาลัยเทคโนโลยีราชมงคลอีสาน นครราชสีมา</t>
  </si>
  <si>
    <r>
      <rPr>
        <b/>
        <sz val="14"/>
        <color indexed="8"/>
        <rFont val="TH SarabunPSK"/>
        <family val="2"/>
      </rPr>
      <t xml:space="preserve">แบบ ปร.4 และ ปร.5 ที่แนบ                </t>
    </r>
    <r>
      <rPr>
        <sz val="14"/>
        <color indexed="8"/>
        <rFont val="TH SarabunPSK"/>
        <family val="2"/>
      </rPr>
      <t>จำนวน   1  ชุด</t>
    </r>
  </si>
  <si>
    <t>ประมาณราคาเมื่อวันทิ่                      ..............................................</t>
  </si>
  <si>
    <t xml:space="preserve">ราคากลาง  </t>
  </si>
  <si>
    <t xml:space="preserve">ประมาณการเมื่อวันที่   </t>
  </si>
  <si>
    <t xml:space="preserve">ประมาณการเมื่อวันที่ 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</si>
</sst>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0.000"/>
    <numFmt numFmtId="209" formatCode="0.0000"/>
    <numFmt numFmtId="210" formatCode="[$-107041E]d\ mmmm\ yyyy;@"/>
    <numFmt numFmtId="211" formatCode="[$-1070000]d/mm/yyyy;@"/>
    <numFmt numFmtId="212" formatCode="0.0%"/>
    <numFmt numFmtId="213" formatCode="0.E+00"/>
    <numFmt numFmtId="214" formatCode="&quot;฿&quot;#,##0.00"/>
    <numFmt numFmtId="215" formatCode="_-* #,##0.000_-;\-* #,##0.000_-;_-* &quot;-&quot;??_-;_-@_-"/>
    <numFmt numFmtId="216" formatCode="_-* #,##0.0000_-;\-* #,##0.0000_-;_-* &quot;-&quot;??_-;_-@_-"/>
    <numFmt numFmtId="217" formatCode="_-* #,##0.00000_-;\-* #,##0.00000_-;_-* &quot;-&quot;??_-;_-@_-"/>
    <numFmt numFmtId="218" formatCode="_-* #,##0.000000_-;\-* #,##0.000000_-;_-* &quot;-&quot;??_-;_-@_-"/>
    <numFmt numFmtId="219" formatCode="_-* #,##0.0_-;\-* #,##0.0_-;_-* &quot;-&quot;??_-;_-@_-"/>
    <numFmt numFmtId="220" formatCode="_-* #,##0.0000_-;\-* #,##0.0000_-;_-* &quot;-&quot;????_-;_-@_-"/>
    <numFmt numFmtId="221" formatCode="_-* #,##0_-;\-* #,##0_-;_-* &quot;-&quot;??_-;_-@_-"/>
    <numFmt numFmtId="222" formatCode="_-* #,##0.0000000_-;\-* #,##0.0000000_-;_-* &quot;-&quot;??_-;_-@_-"/>
    <numFmt numFmtId="223" formatCode="_-* #,##0.00000000_-;\-* #,##0.00000000_-;_-* &quot;-&quot;??_-;_-@_-"/>
    <numFmt numFmtId="224" formatCode="0.00000"/>
    <numFmt numFmtId="225" formatCode="_(* #,##0_);_(* \(#,##0\);_(* &quot;-&quot;??_);_(@_)"/>
    <numFmt numFmtId="226" formatCode="#,##0.0"/>
    <numFmt numFmtId="227" formatCode="_(* #,##0.0_);_(* \(#,##0.0\);_(* &quot;-&quot;??_);_(@_)"/>
  </numFmts>
  <fonts count="82">
    <font>
      <sz val="16"/>
      <color theme="1"/>
      <name val="AngsanaUPC"/>
      <family val="2"/>
    </font>
    <font>
      <sz val="16"/>
      <color indexed="8"/>
      <name val="AngsanaUPC"/>
      <family val="2"/>
    </font>
    <font>
      <sz val="14"/>
      <name val="Angsana New"/>
      <family val="1"/>
    </font>
    <font>
      <sz val="14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3"/>
      <color indexed="8"/>
      <name val="TH SarabunPSK"/>
      <family val="2"/>
    </font>
    <font>
      <b/>
      <i/>
      <sz val="14"/>
      <color indexed="8"/>
      <name val="TH SarabunPSK"/>
      <family val="2"/>
    </font>
    <font>
      <b/>
      <i/>
      <sz val="16"/>
      <color indexed="8"/>
      <name val="TH SarabunPSK"/>
      <family val="2"/>
    </font>
    <font>
      <b/>
      <sz val="16"/>
      <color indexed="8"/>
      <name val="TH SarabunPSK"/>
      <family val="2"/>
    </font>
    <font>
      <i/>
      <sz val="16"/>
      <color indexed="8"/>
      <name val="TH SarabunPSK"/>
      <family val="2"/>
    </font>
    <font>
      <sz val="14"/>
      <color indexed="10"/>
      <name val="TH SarabunPSK"/>
      <family val="2"/>
    </font>
    <font>
      <b/>
      <sz val="18"/>
      <color indexed="8"/>
      <name val="TH SarabunPSK"/>
      <family val="2"/>
    </font>
    <font>
      <sz val="14"/>
      <color indexed="8"/>
      <name val="TH Sarabun New"/>
      <family val="2"/>
    </font>
    <font>
      <sz val="13.5"/>
      <color indexed="8"/>
      <name val="TH SarabunPSK"/>
      <family val="2"/>
    </font>
    <font>
      <sz val="14"/>
      <name val="Cordia New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3.5"/>
      <color indexed="8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BrowalliaUPC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6"/>
      <color indexed="9"/>
      <name val="AngsanaUPC"/>
      <family val="2"/>
    </font>
    <font>
      <b/>
      <sz val="16"/>
      <color indexed="52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9"/>
      <name val="AngsanaUPC"/>
      <family val="2"/>
    </font>
    <font>
      <sz val="16"/>
      <color indexed="52"/>
      <name val="AngsanaUPC"/>
      <family val="2"/>
    </font>
    <font>
      <sz val="16"/>
      <color indexed="17"/>
      <name val="AngsanaUPC"/>
      <family val="2"/>
    </font>
    <font>
      <sz val="16"/>
      <color indexed="62"/>
      <name val="AngsanaUPC"/>
      <family val="2"/>
    </font>
    <font>
      <sz val="16"/>
      <color indexed="60"/>
      <name val="AngsanaUPC"/>
      <family val="2"/>
    </font>
    <font>
      <b/>
      <sz val="16"/>
      <color indexed="8"/>
      <name val="AngsanaUPC"/>
      <family val="2"/>
    </font>
    <font>
      <sz val="16"/>
      <color indexed="20"/>
      <name val="AngsanaUPC"/>
      <family val="2"/>
    </font>
    <font>
      <b/>
      <sz val="16"/>
      <color indexed="63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4"/>
      <color indexed="8"/>
      <name val="Calibri"/>
      <family val="0"/>
    </font>
    <font>
      <sz val="14"/>
      <color indexed="8"/>
      <name val="Cambria Math"/>
      <family val="0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b/>
      <sz val="8"/>
      <name val="AngsanaUPC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23"/>
      </top>
      <bottom style="thin"/>
    </border>
    <border>
      <left>
        <color indexed="63"/>
      </left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 style="thin"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8"/>
      </bottom>
    </border>
    <border>
      <left style="thin"/>
      <right>
        <color indexed="63"/>
      </right>
      <top style="thin">
        <color indexed="23"/>
      </top>
      <bottom style="thin"/>
    </border>
    <border>
      <left style="thin"/>
      <right>
        <color indexed="63"/>
      </right>
      <top style="thin"/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>
        <color indexed="23"/>
      </bottom>
    </border>
    <border>
      <left style="thin"/>
      <right>
        <color indexed="63"/>
      </right>
      <top style="hair"/>
      <bottom style="thin">
        <color indexed="23"/>
      </bottom>
    </border>
    <border>
      <left>
        <color indexed="63"/>
      </left>
      <right style="thin"/>
      <top style="hair"/>
      <bottom style="thin">
        <color indexed="23"/>
      </bottom>
    </border>
    <border>
      <left style="thin">
        <color indexed="2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>
        <color indexed="23"/>
      </top>
      <bottom style="hair"/>
    </border>
    <border>
      <left style="thin"/>
      <right>
        <color indexed="63"/>
      </right>
      <top style="thin">
        <color indexed="23"/>
      </top>
      <bottom style="hair"/>
    </border>
    <border>
      <left>
        <color indexed="63"/>
      </left>
      <right style="thin"/>
      <top style="thin">
        <color indexed="23"/>
      </top>
      <bottom style="hair"/>
    </border>
    <border>
      <left style="thin"/>
      <right style="thin"/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8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23"/>
      </top>
      <bottom style="thin">
        <color theme="1"/>
      </bottom>
    </border>
    <border>
      <left>
        <color indexed="63"/>
      </left>
      <right style="thin"/>
      <top style="thin">
        <color indexed="23"/>
      </top>
      <bottom style="thin">
        <color theme="1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7" borderId="0" applyNumberFormat="0" applyBorder="0" applyAlignment="0" applyProtection="0"/>
    <xf numFmtId="0" fontId="24" fillId="3" borderId="0" applyNumberFormat="0" applyBorder="0" applyAlignment="0" applyProtection="0"/>
    <xf numFmtId="0" fontId="25" fillId="38" borderId="1" applyNumberFormat="0" applyAlignment="0" applyProtection="0"/>
    <xf numFmtId="0" fontId="26" fillId="39" borderId="2" applyNumberFormat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40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35" fillId="0" borderId="0">
      <alignment/>
      <protection/>
    </xf>
    <xf numFmtId="0" fontId="16" fillId="0" borderId="0">
      <alignment/>
      <protection/>
    </xf>
    <xf numFmtId="0" fontId="22" fillId="41" borderId="7" applyNumberFormat="0" applyFont="0" applyAlignment="0" applyProtection="0"/>
    <xf numFmtId="0" fontId="36" fillId="38" borderId="8" applyNumberFormat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62" fillId="42" borderId="10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6" fillId="0" borderId="0" applyFont="0" applyFill="0" applyBorder="0" applyAlignment="0" applyProtection="0"/>
    <xf numFmtId="198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43" borderId="11" applyNumberFormat="0" applyAlignment="0" applyProtection="0"/>
    <xf numFmtId="0" fontId="68" fillId="0" borderId="12" applyNumberFormat="0" applyFill="0" applyAlignment="0" applyProtection="0"/>
    <xf numFmtId="0" fontId="69" fillId="44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5" fillId="0" borderId="0">
      <alignment/>
      <protection/>
    </xf>
    <xf numFmtId="0" fontId="20" fillId="0" borderId="0">
      <alignment/>
      <protection/>
    </xf>
    <xf numFmtId="0" fontId="65" fillId="0" borderId="0">
      <alignment/>
      <protection/>
    </xf>
    <xf numFmtId="0" fontId="70" fillId="45" borderId="10" applyNumberFormat="0" applyAlignment="0" applyProtection="0"/>
    <xf numFmtId="0" fontId="71" fillId="46" borderId="0" applyNumberFormat="0" applyBorder="0" applyAlignment="0" applyProtection="0"/>
    <xf numFmtId="9" fontId="1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74" fillId="42" borderId="14" applyNumberFormat="0" applyAlignment="0" applyProtection="0"/>
    <xf numFmtId="0" fontId="1" fillId="54" borderId="15" applyNumberFormat="0" applyFont="0" applyAlignment="0" applyProtection="0"/>
    <xf numFmtId="0" fontId="75" fillId="0" borderId="16" applyNumberFormat="0" applyFill="0" applyAlignment="0" applyProtection="0"/>
    <xf numFmtId="0" fontId="76" fillId="0" borderId="17" applyNumberFormat="0" applyFill="0" applyAlignment="0" applyProtection="0"/>
    <xf numFmtId="0" fontId="77" fillId="0" borderId="18" applyNumberFormat="0" applyFill="0" applyAlignment="0" applyProtection="0"/>
    <xf numFmtId="0" fontId="77" fillId="0" borderId="0" applyNumberFormat="0" applyFill="0" applyBorder="0" applyAlignment="0" applyProtection="0"/>
  </cellStyleXfs>
  <cellXfs count="5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right"/>
    </xf>
    <xf numFmtId="0" fontId="6" fillId="0" borderId="26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right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43" fontId="5" fillId="0" borderId="26" xfId="89" applyFont="1" applyBorder="1" applyAlignment="1">
      <alignment/>
    </xf>
    <xf numFmtId="43" fontId="5" fillId="0" borderId="26" xfId="89" applyFont="1" applyBorder="1" applyAlignment="1">
      <alignment horizontal="center"/>
    </xf>
    <xf numFmtId="43" fontId="5" fillId="0" borderId="26" xfId="89" applyFont="1" applyBorder="1" applyAlignment="1">
      <alignment horizontal="right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43" fontId="6" fillId="0" borderId="26" xfId="0" applyNumberFormat="1" applyFont="1" applyBorder="1" applyAlignment="1">
      <alignment horizontal="right"/>
    </xf>
    <xf numFmtId="0" fontId="6" fillId="0" borderId="29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/>
    </xf>
    <xf numFmtId="2" fontId="5" fillId="0" borderId="26" xfId="0" applyNumberFormat="1" applyFont="1" applyBorder="1" applyAlignment="1">
      <alignment/>
    </xf>
    <xf numFmtId="2" fontId="4" fillId="0" borderId="0" xfId="0" applyNumberFormat="1" applyFont="1" applyAlignment="1">
      <alignment horizontal="center"/>
    </xf>
    <xf numFmtId="0" fontId="5" fillId="0" borderId="21" xfId="0" applyFont="1" applyBorder="1" applyAlignment="1">
      <alignment/>
    </xf>
    <xf numFmtId="0" fontId="6" fillId="0" borderId="30" xfId="0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43" fontId="5" fillId="0" borderId="21" xfId="0" applyNumberFormat="1" applyFont="1" applyBorder="1" applyAlignment="1">
      <alignment horizontal="right"/>
    </xf>
    <xf numFmtId="2" fontId="5" fillId="0" borderId="26" xfId="89" applyNumberFormat="1" applyFont="1" applyBorder="1" applyAlignment="1">
      <alignment/>
    </xf>
    <xf numFmtId="0" fontId="6" fillId="0" borderId="30" xfId="0" applyFont="1" applyBorder="1" applyAlignment="1">
      <alignment horizontal="center"/>
    </xf>
    <xf numFmtId="43" fontId="5" fillId="0" borderId="21" xfId="89" applyFont="1" applyBorder="1" applyAlignment="1">
      <alignment horizontal="right"/>
    </xf>
    <xf numFmtId="43" fontId="6" fillId="0" borderId="21" xfId="89" applyFont="1" applyBorder="1" applyAlignment="1">
      <alignment horizontal="right"/>
    </xf>
    <xf numFmtId="43" fontId="6" fillId="0" borderId="21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11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9" fontId="5" fillId="0" borderId="0" xfId="118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7" xfId="0" applyFont="1" applyBorder="1" applyAlignment="1">
      <alignment/>
    </xf>
    <xf numFmtId="43" fontId="5" fillId="0" borderId="20" xfId="0" applyNumberFormat="1" applyFont="1" applyBorder="1" applyAlignment="1">
      <alignment/>
    </xf>
    <xf numFmtId="43" fontId="5" fillId="0" borderId="19" xfId="0" applyNumberFormat="1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8" xfId="0" applyFont="1" applyBorder="1" applyAlignment="1">
      <alignment/>
    </xf>
    <xf numFmtId="43" fontId="5" fillId="0" borderId="0" xfId="0" applyNumberFormat="1" applyFont="1" applyBorder="1" applyAlignment="1">
      <alignment/>
    </xf>
    <xf numFmtId="43" fontId="5" fillId="0" borderId="34" xfId="0" applyNumberFormat="1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23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43" fontId="6" fillId="0" borderId="21" xfId="89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 horizontal="right"/>
    </xf>
    <xf numFmtId="0" fontId="6" fillId="0" borderId="40" xfId="0" applyFont="1" applyBorder="1" applyAlignment="1">
      <alignment horizontal="left"/>
    </xf>
    <xf numFmtId="0" fontId="5" fillId="0" borderId="40" xfId="0" applyFont="1" applyBorder="1" applyAlignment="1">
      <alignment/>
    </xf>
    <xf numFmtId="0" fontId="5" fillId="0" borderId="30" xfId="0" applyFont="1" applyBorder="1" applyAlignment="1">
      <alignment/>
    </xf>
    <xf numFmtId="0" fontId="6" fillId="0" borderId="31" xfId="0" applyFont="1" applyBorder="1" applyAlignment="1">
      <alignment/>
    </xf>
    <xf numFmtId="43" fontId="5" fillId="0" borderId="31" xfId="0" applyNumberFormat="1" applyFont="1" applyBorder="1" applyAlignment="1">
      <alignment/>
    </xf>
    <xf numFmtId="0" fontId="6" fillId="0" borderId="41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42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43" fontId="5" fillId="0" borderId="25" xfId="89" applyFont="1" applyBorder="1" applyAlignment="1">
      <alignment/>
    </xf>
    <xf numFmtId="43" fontId="5" fillId="0" borderId="25" xfId="89" applyFont="1" applyBorder="1" applyAlignment="1">
      <alignment horizontal="center"/>
    </xf>
    <xf numFmtId="43" fontId="5" fillId="0" borderId="25" xfId="89" applyFont="1" applyBorder="1" applyAlignment="1">
      <alignment horizontal="right"/>
    </xf>
    <xf numFmtId="0" fontId="5" fillId="0" borderId="43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43" xfId="0" applyFont="1" applyBorder="1" applyAlignment="1">
      <alignment horizontal="right"/>
    </xf>
    <xf numFmtId="43" fontId="5" fillId="0" borderId="43" xfId="0" applyNumberFormat="1" applyFont="1" applyBorder="1" applyAlignment="1">
      <alignment horizontal="right"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1" xfId="0" applyFont="1" applyBorder="1" applyAlignment="1">
      <alignment/>
    </xf>
    <xf numFmtId="43" fontId="5" fillId="0" borderId="43" xfId="89" applyFont="1" applyBorder="1" applyAlignment="1">
      <alignment horizontal="right"/>
    </xf>
    <xf numFmtId="43" fontId="6" fillId="0" borderId="43" xfId="0" applyNumberFormat="1" applyFont="1" applyBorder="1" applyAlignment="1">
      <alignment horizontal="right"/>
    </xf>
    <xf numFmtId="0" fontId="6" fillId="0" borderId="36" xfId="0" applyFont="1" applyBorder="1" applyAlignment="1">
      <alignment horizontal="left"/>
    </xf>
    <xf numFmtId="43" fontId="1" fillId="0" borderId="0" xfId="89" applyFont="1" applyAlignment="1">
      <alignment/>
    </xf>
    <xf numFmtId="203" fontId="5" fillId="0" borderId="44" xfId="0" applyNumberFormat="1" applyFont="1" applyBorder="1" applyAlignment="1">
      <alignment/>
    </xf>
    <xf numFmtId="1" fontId="6" fillId="0" borderId="44" xfId="0" applyNumberFormat="1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43" fontId="6" fillId="0" borderId="26" xfId="89" applyFont="1" applyBorder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3" fontId="4" fillId="0" borderId="0" xfId="89" applyFont="1" applyAlignment="1">
      <alignment/>
    </xf>
    <xf numFmtId="213" fontId="4" fillId="0" borderId="0" xfId="89" applyNumberFormat="1" applyFont="1" applyAlignment="1">
      <alignment/>
    </xf>
    <xf numFmtId="43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/>
    </xf>
    <xf numFmtId="216" fontId="4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10" fontId="4" fillId="0" borderId="0" xfId="0" applyNumberFormat="1" applyFont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9" fontId="5" fillId="0" borderId="19" xfId="118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9" fontId="10" fillId="0" borderId="22" xfId="118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209" fontId="4" fillId="0" borderId="34" xfId="0" applyNumberFormat="1" applyFont="1" applyBorder="1" applyAlignment="1">
      <alignment horizontal="center"/>
    </xf>
    <xf numFmtId="209" fontId="4" fillId="0" borderId="22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43" fontId="11" fillId="0" borderId="0" xfId="89" applyFont="1" applyAlignment="1">
      <alignment/>
    </xf>
    <xf numFmtId="213" fontId="4" fillId="0" borderId="0" xfId="89" applyNumberFormat="1" applyFont="1" applyAlignment="1">
      <alignment horizontal="right"/>
    </xf>
    <xf numFmtId="43" fontId="9" fillId="0" borderId="0" xfId="89" applyFont="1" applyAlignment="1">
      <alignment horizontal="right"/>
    </xf>
    <xf numFmtId="217" fontId="4" fillId="0" borderId="0" xfId="89" applyNumberFormat="1" applyFont="1" applyAlignment="1">
      <alignment/>
    </xf>
    <xf numFmtId="209" fontId="4" fillId="0" borderId="0" xfId="0" applyNumberFormat="1" applyFont="1" applyAlignment="1">
      <alignment horizontal="right" vertical="center"/>
    </xf>
    <xf numFmtId="223" fontId="4" fillId="0" borderId="0" xfId="0" applyNumberFormat="1" applyFont="1" applyAlignment="1">
      <alignment horizontal="left"/>
    </xf>
    <xf numFmtId="216" fontId="9" fillId="0" borderId="0" xfId="0" applyNumberFormat="1" applyFont="1" applyAlignment="1">
      <alignment horizontal="right" vertical="center"/>
    </xf>
    <xf numFmtId="209" fontId="5" fillId="0" borderId="19" xfId="0" applyNumberFormat="1" applyFont="1" applyBorder="1" applyAlignment="1">
      <alignment horizontal="center"/>
    </xf>
    <xf numFmtId="209" fontId="5" fillId="0" borderId="34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/>
    </xf>
    <xf numFmtId="2" fontId="7" fillId="0" borderId="48" xfId="0" applyNumberFormat="1" applyFont="1" applyBorder="1" applyAlignment="1">
      <alignment horizontal="left"/>
    </xf>
    <xf numFmtId="43" fontId="12" fillId="0" borderId="26" xfId="89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2" fontId="5" fillId="0" borderId="27" xfId="0" applyNumberFormat="1" applyFont="1" applyBorder="1" applyAlignment="1">
      <alignment/>
    </xf>
    <xf numFmtId="2" fontId="14" fillId="0" borderId="26" xfId="0" applyNumberFormat="1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6" xfId="0" applyFont="1" applyBorder="1" applyAlignment="1">
      <alignment horizontal="center"/>
    </xf>
    <xf numFmtId="43" fontId="15" fillId="0" borderId="26" xfId="89" applyFont="1" applyBorder="1" applyAlignment="1">
      <alignment horizontal="right"/>
    </xf>
    <xf numFmtId="43" fontId="15" fillId="0" borderId="26" xfId="89" applyFont="1" applyBorder="1" applyAlignment="1">
      <alignment/>
    </xf>
    <xf numFmtId="0" fontId="14" fillId="0" borderId="27" xfId="0" applyFont="1" applyBorder="1" applyAlignment="1">
      <alignment/>
    </xf>
    <xf numFmtId="43" fontId="5" fillId="0" borderId="26" xfId="89" applyNumberFormat="1" applyFont="1" applyBorder="1" applyAlignment="1">
      <alignment horizontal="right"/>
    </xf>
    <xf numFmtId="43" fontId="5" fillId="0" borderId="26" xfId="89" applyNumberFormat="1" applyFont="1" applyBorder="1" applyAlignment="1">
      <alignment horizontal="center"/>
    </xf>
    <xf numFmtId="43" fontId="5" fillId="0" borderId="26" xfId="0" applyNumberFormat="1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3" fontId="3" fillId="0" borderId="26" xfId="89" applyFont="1" applyBorder="1" applyAlignment="1">
      <alignment horizontal="center"/>
    </xf>
    <xf numFmtId="43" fontId="3" fillId="0" borderId="26" xfId="89" applyFont="1" applyBorder="1" applyAlignment="1">
      <alignment/>
    </xf>
    <xf numFmtId="43" fontId="3" fillId="0" borderId="26" xfId="89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2" fillId="0" borderId="43" xfId="0" applyFont="1" applyBorder="1" applyAlignment="1">
      <alignment/>
    </xf>
    <xf numFmtId="0" fontId="2" fillId="0" borderId="28" xfId="0" applyFont="1" applyBorder="1" applyAlignment="1">
      <alignment/>
    </xf>
    <xf numFmtId="43" fontId="3" fillId="0" borderId="26" xfId="60" applyFont="1" applyBorder="1" applyAlignment="1">
      <alignment/>
    </xf>
    <xf numFmtId="0" fontId="3" fillId="0" borderId="26" xfId="75" applyFont="1" applyBorder="1" applyAlignment="1">
      <alignment horizontal="center"/>
      <protection/>
    </xf>
    <xf numFmtId="43" fontId="17" fillId="0" borderId="26" xfId="60" applyFont="1" applyBorder="1" applyAlignment="1">
      <alignment/>
    </xf>
    <xf numFmtId="43" fontId="18" fillId="0" borderId="26" xfId="60" applyFont="1" applyBorder="1" applyAlignment="1">
      <alignment/>
    </xf>
    <xf numFmtId="0" fontId="3" fillId="0" borderId="28" xfId="75" applyFont="1" applyBorder="1">
      <alignment/>
      <protection/>
    </xf>
    <xf numFmtId="43" fontId="19" fillId="0" borderId="26" xfId="89" applyFont="1" applyBorder="1" applyAlignment="1">
      <alignment horizontal="right"/>
    </xf>
    <xf numFmtId="43" fontId="3" fillId="0" borderId="22" xfId="60" applyFont="1" applyBorder="1" applyAlignment="1">
      <alignment/>
    </xf>
    <xf numFmtId="0" fontId="5" fillId="0" borderId="22" xfId="0" applyFont="1" applyBorder="1" applyAlignment="1">
      <alignment horizontal="right"/>
    </xf>
    <xf numFmtId="43" fontId="5" fillId="0" borderId="22" xfId="0" applyNumberFormat="1" applyFont="1" applyBorder="1" applyAlignment="1">
      <alignment horizontal="right"/>
    </xf>
    <xf numFmtId="43" fontId="6" fillId="0" borderId="22" xfId="0" applyNumberFormat="1" applyFont="1" applyBorder="1" applyAlignment="1">
      <alignment horizontal="right"/>
    </xf>
    <xf numFmtId="0" fontId="5" fillId="0" borderId="38" xfId="0" applyFont="1" applyBorder="1" applyAlignment="1">
      <alignment horizontal="center"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3" fillId="0" borderId="52" xfId="75" applyFont="1" applyBorder="1">
      <alignment/>
      <protection/>
    </xf>
    <xf numFmtId="43" fontId="3" fillId="0" borderId="50" xfId="60" applyFont="1" applyBorder="1" applyAlignment="1">
      <alignment/>
    </xf>
    <xf numFmtId="0" fontId="3" fillId="0" borderId="50" xfId="75" applyFont="1" applyBorder="1" applyAlignment="1">
      <alignment horizontal="center"/>
      <protection/>
    </xf>
    <xf numFmtId="43" fontId="5" fillId="0" borderId="50" xfId="89" applyFont="1" applyBorder="1" applyAlignment="1">
      <alignment horizontal="right"/>
    </xf>
    <xf numFmtId="0" fontId="5" fillId="0" borderId="53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43" fontId="3" fillId="0" borderId="26" xfId="60" applyFont="1" applyBorder="1" applyAlignment="1">
      <alignment horizontal="center"/>
    </xf>
    <xf numFmtId="4" fontId="17" fillId="0" borderId="26" xfId="75" applyNumberFormat="1" applyFont="1" applyBorder="1" applyAlignment="1">
      <alignment horizontal="center"/>
      <protection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/>
    </xf>
    <xf numFmtId="43" fontId="5" fillId="0" borderId="55" xfId="89" applyFont="1" applyBorder="1" applyAlignment="1">
      <alignment/>
    </xf>
    <xf numFmtId="0" fontId="5" fillId="0" borderId="55" xfId="0" applyFont="1" applyBorder="1" applyAlignment="1">
      <alignment horizontal="center"/>
    </xf>
    <xf numFmtId="0" fontId="5" fillId="0" borderId="55" xfId="0" applyFont="1" applyBorder="1" applyAlignment="1">
      <alignment horizontal="right"/>
    </xf>
    <xf numFmtId="0" fontId="5" fillId="0" borderId="5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6" fillId="0" borderId="58" xfId="0" applyFont="1" applyBorder="1" applyAlignment="1">
      <alignment/>
    </xf>
    <xf numFmtId="0" fontId="6" fillId="0" borderId="59" xfId="0" applyFont="1" applyBorder="1" applyAlignment="1">
      <alignment/>
    </xf>
    <xf numFmtId="0" fontId="5" fillId="0" borderId="60" xfId="0" applyFont="1" applyBorder="1" applyAlignment="1">
      <alignment/>
    </xf>
    <xf numFmtId="43" fontId="5" fillId="0" borderId="58" xfId="89" applyFont="1" applyBorder="1" applyAlignment="1">
      <alignment/>
    </xf>
    <xf numFmtId="0" fontId="5" fillId="0" borderId="58" xfId="0" applyFont="1" applyBorder="1" applyAlignment="1">
      <alignment horizontal="center"/>
    </xf>
    <xf numFmtId="43" fontId="5" fillId="0" borderId="58" xfId="89" applyFont="1" applyBorder="1" applyAlignment="1">
      <alignment horizontal="center"/>
    </xf>
    <xf numFmtId="43" fontId="5" fillId="0" borderId="58" xfId="89" applyFont="1" applyBorder="1" applyAlignment="1">
      <alignment horizontal="right"/>
    </xf>
    <xf numFmtId="0" fontId="5" fillId="0" borderId="61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58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62" xfId="0" applyFont="1" applyBorder="1" applyAlignment="1">
      <alignment horizontal="center"/>
    </xf>
    <xf numFmtId="43" fontId="5" fillId="0" borderId="62" xfId="89" applyFont="1" applyBorder="1" applyAlignment="1">
      <alignment horizontal="right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6" fillId="0" borderId="61" xfId="0" applyFont="1" applyBorder="1" applyAlignment="1">
      <alignment/>
    </xf>
    <xf numFmtId="43" fontId="6" fillId="0" borderId="58" xfId="89" applyFont="1" applyBorder="1" applyAlignment="1">
      <alignment horizontal="right"/>
    </xf>
    <xf numFmtId="0" fontId="5" fillId="0" borderId="34" xfId="0" applyFont="1" applyBorder="1" applyAlignment="1">
      <alignment horizontal="center"/>
    </xf>
    <xf numFmtId="0" fontId="6" fillId="0" borderId="60" xfId="0" applyFont="1" applyBorder="1" applyAlignment="1">
      <alignment horizontal="left"/>
    </xf>
    <xf numFmtId="43" fontId="3" fillId="0" borderId="58" xfId="60" applyFont="1" applyBorder="1" applyAlignment="1">
      <alignment/>
    </xf>
    <xf numFmtId="0" fontId="5" fillId="0" borderId="58" xfId="0" applyFont="1" applyBorder="1" applyAlignment="1">
      <alignment horizontal="right"/>
    </xf>
    <xf numFmtId="43" fontId="5" fillId="0" borderId="58" xfId="0" applyNumberFormat="1" applyFont="1" applyBorder="1" applyAlignment="1">
      <alignment horizontal="right"/>
    </xf>
    <xf numFmtId="43" fontId="6" fillId="0" borderId="58" xfId="0" applyNumberFormat="1" applyFont="1" applyBorder="1" applyAlignment="1">
      <alignment horizontal="right"/>
    </xf>
    <xf numFmtId="2" fontId="5" fillId="0" borderId="58" xfId="0" applyNumberFormat="1" applyFont="1" applyBorder="1" applyAlignment="1">
      <alignment/>
    </xf>
    <xf numFmtId="0" fontId="5" fillId="0" borderId="65" xfId="0" applyFont="1" applyBorder="1" applyAlignment="1">
      <alignment/>
    </xf>
    <xf numFmtId="203" fontId="5" fillId="0" borderId="65" xfId="0" applyNumberFormat="1" applyFont="1" applyBorder="1" applyAlignment="1">
      <alignment/>
    </xf>
    <xf numFmtId="0" fontId="5" fillId="0" borderId="66" xfId="0" applyFont="1" applyBorder="1" applyAlignment="1">
      <alignment/>
    </xf>
    <xf numFmtId="0" fontId="6" fillId="0" borderId="67" xfId="0" applyFont="1" applyBorder="1" applyAlignment="1">
      <alignment horizontal="left"/>
    </xf>
    <xf numFmtId="0" fontId="2" fillId="0" borderId="66" xfId="0" applyFont="1" applyBorder="1" applyAlignment="1">
      <alignment/>
    </xf>
    <xf numFmtId="0" fontId="5" fillId="0" borderId="66" xfId="0" applyFont="1" applyBorder="1" applyAlignment="1">
      <alignment horizontal="center"/>
    </xf>
    <xf numFmtId="0" fontId="5" fillId="0" borderId="66" xfId="0" applyFont="1" applyBorder="1" applyAlignment="1">
      <alignment horizontal="right"/>
    </xf>
    <xf numFmtId="43" fontId="5" fillId="0" borderId="66" xfId="0" applyNumberFormat="1" applyFont="1" applyBorder="1" applyAlignment="1">
      <alignment horizontal="right"/>
    </xf>
    <xf numFmtId="43" fontId="6" fillId="0" borderId="66" xfId="0" applyNumberFormat="1" applyFont="1" applyBorder="1" applyAlignment="1">
      <alignment horizontal="right"/>
    </xf>
    <xf numFmtId="0" fontId="5" fillId="0" borderId="68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69" xfId="0" applyFont="1" applyBorder="1" applyAlignment="1">
      <alignment/>
    </xf>
    <xf numFmtId="0" fontId="6" fillId="0" borderId="70" xfId="0" applyFont="1" applyBorder="1" applyAlignment="1">
      <alignment horizontal="left"/>
    </xf>
    <xf numFmtId="43" fontId="5" fillId="0" borderId="69" xfId="89" applyFont="1" applyBorder="1" applyAlignment="1">
      <alignment/>
    </xf>
    <xf numFmtId="0" fontId="5" fillId="0" borderId="69" xfId="0" applyFont="1" applyBorder="1" applyAlignment="1">
      <alignment horizontal="center"/>
    </xf>
    <xf numFmtId="43" fontId="5" fillId="0" borderId="69" xfId="89" applyFont="1" applyBorder="1" applyAlignment="1">
      <alignment horizontal="right"/>
    </xf>
    <xf numFmtId="43" fontId="6" fillId="0" borderId="69" xfId="89" applyFont="1" applyBorder="1" applyAlignment="1">
      <alignment horizontal="right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3" fillId="0" borderId="60" xfId="75" applyFont="1" applyBorder="1">
      <alignment/>
      <protection/>
    </xf>
    <xf numFmtId="0" fontId="3" fillId="0" borderId="58" xfId="75" applyFont="1" applyBorder="1" applyAlignment="1">
      <alignment horizontal="center"/>
      <protection/>
    </xf>
    <xf numFmtId="0" fontId="3" fillId="0" borderId="58" xfId="75" applyFont="1" applyBorder="1" applyAlignment="1">
      <alignment horizontal="left"/>
      <protection/>
    </xf>
    <xf numFmtId="0" fontId="5" fillId="0" borderId="60" xfId="0" applyFont="1" applyBorder="1" applyAlignment="1">
      <alignment horizontal="left"/>
    </xf>
    <xf numFmtId="43" fontId="3" fillId="0" borderId="58" xfId="60" applyFont="1" applyBorder="1" applyAlignment="1">
      <alignment horizontal="center"/>
    </xf>
    <xf numFmtId="0" fontId="3" fillId="0" borderId="66" xfId="0" applyFont="1" applyBorder="1" applyAlignment="1">
      <alignment/>
    </xf>
    <xf numFmtId="43" fontId="5" fillId="0" borderId="55" xfId="89" applyFont="1" applyBorder="1" applyAlignment="1">
      <alignment horizontal="center"/>
    </xf>
    <xf numFmtId="43" fontId="5" fillId="0" borderId="55" xfId="89" applyFont="1" applyBorder="1" applyAlignment="1">
      <alignment horizontal="right"/>
    </xf>
    <xf numFmtId="0" fontId="6" fillId="0" borderId="62" xfId="0" applyFont="1" applyBorder="1" applyAlignment="1">
      <alignment/>
    </xf>
    <xf numFmtId="43" fontId="5" fillId="0" borderId="62" xfId="89" applyFont="1" applyBorder="1" applyAlignment="1">
      <alignment/>
    </xf>
    <xf numFmtId="43" fontId="6" fillId="0" borderId="62" xfId="89" applyFont="1" applyBorder="1" applyAlignment="1">
      <alignment horizontal="right"/>
    </xf>
    <xf numFmtId="2" fontId="5" fillId="0" borderId="61" xfId="0" applyNumberFormat="1" applyFont="1" applyBorder="1" applyAlignment="1">
      <alignment/>
    </xf>
    <xf numFmtId="43" fontId="3" fillId="0" borderId="55" xfId="60" applyFont="1" applyBorder="1" applyAlignment="1">
      <alignment/>
    </xf>
    <xf numFmtId="0" fontId="6" fillId="0" borderId="66" xfId="0" applyFont="1" applyBorder="1" applyAlignment="1">
      <alignment horizontal="left"/>
    </xf>
    <xf numFmtId="0" fontId="2" fillId="0" borderId="68" xfId="75" applyFont="1" applyBorder="1" applyAlignment="1">
      <alignment horizontal="center"/>
      <protection/>
    </xf>
    <xf numFmtId="0" fontId="3" fillId="0" borderId="61" xfId="75" applyFont="1" applyBorder="1" applyAlignment="1">
      <alignment horizontal="left"/>
      <protection/>
    </xf>
    <xf numFmtId="2" fontId="5" fillId="0" borderId="69" xfId="0" applyNumberFormat="1" applyFont="1" applyBorder="1" applyAlignment="1">
      <alignment/>
    </xf>
    <xf numFmtId="43" fontId="5" fillId="0" borderId="69" xfId="89" applyFont="1" applyBorder="1" applyAlignment="1">
      <alignment horizontal="center"/>
    </xf>
    <xf numFmtId="2" fontId="3" fillId="0" borderId="61" xfId="0" applyNumberFormat="1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0" xfId="0" applyFont="1" applyBorder="1" applyAlignment="1">
      <alignment/>
    </xf>
    <xf numFmtId="0" fontId="15" fillId="0" borderId="58" xfId="0" applyFont="1" applyBorder="1" applyAlignment="1">
      <alignment/>
    </xf>
    <xf numFmtId="0" fontId="15" fillId="0" borderId="60" xfId="0" applyFont="1" applyBorder="1" applyAlignment="1">
      <alignment/>
    </xf>
    <xf numFmtId="43" fontId="15" fillId="0" borderId="58" xfId="89" applyFont="1" applyBorder="1" applyAlignment="1">
      <alignment/>
    </xf>
    <xf numFmtId="0" fontId="15" fillId="0" borderId="58" xfId="0" applyFont="1" applyBorder="1" applyAlignment="1">
      <alignment horizontal="center"/>
    </xf>
    <xf numFmtId="43" fontId="15" fillId="0" borderId="58" xfId="89" applyFont="1" applyBorder="1" applyAlignment="1">
      <alignment horizontal="right"/>
    </xf>
    <xf numFmtId="43" fontId="19" fillId="0" borderId="58" xfId="89" applyFont="1" applyBorder="1" applyAlignment="1">
      <alignment horizontal="right"/>
    </xf>
    <xf numFmtId="43" fontId="5" fillId="0" borderId="58" xfId="89" applyNumberFormat="1" applyFont="1" applyBorder="1" applyAlignment="1">
      <alignment horizontal="right"/>
    </xf>
    <xf numFmtId="0" fontId="6" fillId="0" borderId="58" xfId="0" applyFont="1" applyBorder="1" applyAlignment="1">
      <alignment horizontal="right"/>
    </xf>
    <xf numFmtId="43" fontId="5" fillId="0" borderId="58" xfId="89" applyNumberFormat="1" applyFont="1" applyBorder="1" applyAlignment="1">
      <alignment horizontal="center"/>
    </xf>
    <xf numFmtId="0" fontId="6" fillId="0" borderId="60" xfId="0" applyFont="1" applyBorder="1" applyAlignment="1">
      <alignment/>
    </xf>
    <xf numFmtId="0" fontId="3" fillId="0" borderId="61" xfId="75" applyFont="1" applyBorder="1" applyAlignment="1">
      <alignment horizontal="center"/>
      <protection/>
    </xf>
    <xf numFmtId="0" fontId="5" fillId="0" borderId="70" xfId="0" applyFont="1" applyBorder="1" applyAlignment="1">
      <alignment/>
    </xf>
    <xf numFmtId="0" fontId="3" fillId="0" borderId="58" xfId="0" applyFont="1" applyBorder="1" applyAlignment="1">
      <alignment/>
    </xf>
    <xf numFmtId="43" fontId="6" fillId="0" borderId="61" xfId="0" applyNumberFormat="1" applyFont="1" applyBorder="1" applyAlignment="1">
      <alignment/>
    </xf>
    <xf numFmtId="0" fontId="3" fillId="0" borderId="64" xfId="75" applyFont="1" applyBorder="1">
      <alignment/>
      <protection/>
    </xf>
    <xf numFmtId="43" fontId="3" fillId="0" borderId="62" xfId="60" applyFont="1" applyBorder="1" applyAlignment="1">
      <alignment/>
    </xf>
    <xf numFmtId="0" fontId="3" fillId="0" borderId="62" xfId="75" applyFont="1" applyBorder="1" applyAlignment="1">
      <alignment horizontal="center"/>
      <protection/>
    </xf>
    <xf numFmtId="0" fontId="6" fillId="0" borderId="61" xfId="0" applyFont="1" applyBorder="1" applyAlignment="1">
      <alignment horizontal="left"/>
    </xf>
    <xf numFmtId="0" fontId="6" fillId="0" borderId="58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3" fillId="0" borderId="61" xfId="113" applyNumberFormat="1" applyFont="1" applyFill="1" applyBorder="1" applyAlignment="1">
      <alignment horizontal="center" vertical="center"/>
      <protection/>
    </xf>
    <xf numFmtId="0" fontId="6" fillId="0" borderId="69" xfId="0" applyFont="1" applyBorder="1" applyAlignment="1">
      <alignment/>
    </xf>
    <xf numFmtId="0" fontId="5" fillId="0" borderId="61" xfId="0" applyFont="1" applyBorder="1" applyAlignment="1">
      <alignment horizontal="left" vertical="center"/>
    </xf>
    <xf numFmtId="198" fontId="3" fillId="0" borderId="58" xfId="96" applyNumberFormat="1" applyFont="1" applyFill="1" applyBorder="1" applyAlignment="1">
      <alignment horizontal="center" vertical="center"/>
    </xf>
    <xf numFmtId="43" fontId="3" fillId="0" borderId="58" xfId="60" applyFont="1" applyBorder="1" applyAlignment="1">
      <alignment vertical="center"/>
    </xf>
    <xf numFmtId="0" fontId="3" fillId="0" borderId="61" xfId="113" applyNumberFormat="1" applyFont="1" applyFill="1" applyBorder="1" applyAlignment="1">
      <alignment horizontal="center"/>
      <protection/>
    </xf>
    <xf numFmtId="221" fontId="5" fillId="0" borderId="26" xfId="89" applyNumberFormat="1" applyFont="1" applyBorder="1" applyAlignment="1">
      <alignment horizontal="right"/>
    </xf>
    <xf numFmtId="225" fontId="3" fillId="0" borderId="61" xfId="76" applyNumberFormat="1" applyFont="1" applyFill="1" applyBorder="1" applyAlignment="1">
      <alignment horizontal="center"/>
      <protection/>
    </xf>
    <xf numFmtId="0" fontId="3" fillId="0" borderId="61" xfId="113" applyFont="1" applyFill="1" applyBorder="1" applyAlignment="1">
      <alignment horizontal="center"/>
      <protection/>
    </xf>
    <xf numFmtId="198" fontId="3" fillId="0" borderId="58" xfId="61" applyNumberFormat="1" applyFont="1" applyFill="1" applyBorder="1" applyAlignment="1">
      <alignment horizontal="center" vertical="center"/>
    </xf>
    <xf numFmtId="3" fontId="3" fillId="0" borderId="58" xfId="96" applyNumberFormat="1" applyFont="1" applyFill="1" applyBorder="1" applyAlignment="1">
      <alignment horizontal="right"/>
    </xf>
    <xf numFmtId="0" fontId="3" fillId="0" borderId="60" xfId="113" applyFont="1" applyFill="1" applyBorder="1" applyAlignment="1">
      <alignment horizontal="left" vertical="center"/>
      <protection/>
    </xf>
    <xf numFmtId="3" fontId="3" fillId="0" borderId="58" xfId="96" applyNumberFormat="1" applyFont="1" applyFill="1" applyBorder="1" applyAlignment="1">
      <alignment horizontal="right" vertical="center"/>
    </xf>
    <xf numFmtId="3" fontId="3" fillId="0" borderId="58" xfId="113" applyNumberFormat="1" applyFont="1" applyFill="1" applyBorder="1" applyAlignment="1">
      <alignment horizontal="center" vertical="center"/>
      <protection/>
    </xf>
    <xf numFmtId="0" fontId="3" fillId="0" borderId="61" xfId="113" applyFont="1" applyFill="1" applyBorder="1" applyAlignment="1">
      <alignment horizontal="center" vertical="center"/>
      <protection/>
    </xf>
    <xf numFmtId="0" fontId="3" fillId="0" borderId="58" xfId="113" applyFont="1" applyFill="1" applyBorder="1" applyAlignment="1">
      <alignment vertical="center"/>
      <protection/>
    </xf>
    <xf numFmtId="221" fontId="3" fillId="0" borderId="58" xfId="60" applyNumberFormat="1" applyFont="1" applyBorder="1" applyAlignment="1">
      <alignment/>
    </xf>
    <xf numFmtId="43" fontId="5" fillId="0" borderId="58" xfId="89" applyFont="1" applyBorder="1" applyAlignment="1">
      <alignment horizontal="right" vertical="center"/>
    </xf>
    <xf numFmtId="0" fontId="3" fillId="0" borderId="69" xfId="75" applyFont="1" applyBorder="1" applyAlignment="1">
      <alignment horizontal="center"/>
      <protection/>
    </xf>
    <xf numFmtId="0" fontId="3" fillId="0" borderId="60" xfId="113" applyFont="1" applyFill="1" applyBorder="1" applyAlignment="1">
      <alignment/>
      <protection/>
    </xf>
    <xf numFmtId="0" fontId="3" fillId="0" borderId="60" xfId="113" applyFont="1" applyFill="1" applyBorder="1" applyAlignment="1">
      <alignment vertical="center"/>
      <protection/>
    </xf>
    <xf numFmtId="2" fontId="14" fillId="0" borderId="61" xfId="0" applyNumberFormat="1" applyFont="1" applyBorder="1" applyAlignment="1">
      <alignment vertical="center"/>
    </xf>
    <xf numFmtId="3" fontId="3" fillId="0" borderId="58" xfId="61" applyNumberFormat="1" applyFont="1" applyFill="1" applyBorder="1" applyAlignment="1">
      <alignment horizontal="right" vertical="center"/>
    </xf>
    <xf numFmtId="0" fontId="3" fillId="0" borderId="60" xfId="0" applyFont="1" applyBorder="1" applyAlignment="1">
      <alignment vertical="center"/>
    </xf>
    <xf numFmtId="0" fontId="4" fillId="0" borderId="58" xfId="0" applyFont="1" applyBorder="1" applyAlignment="1">
      <alignment/>
    </xf>
    <xf numFmtId="0" fontId="3" fillId="0" borderId="61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14" fillId="0" borderId="61" xfId="0" applyFont="1" applyBorder="1" applyAlignment="1">
      <alignment vertical="center"/>
    </xf>
    <xf numFmtId="4" fontId="17" fillId="0" borderId="69" xfId="75" applyNumberFormat="1" applyFont="1" applyBorder="1" applyAlignment="1">
      <alignment horizontal="center"/>
      <protection/>
    </xf>
    <xf numFmtId="0" fontId="4" fillId="0" borderId="34" xfId="0" applyFont="1" applyBorder="1" applyAlignment="1">
      <alignment vertical="center"/>
    </xf>
    <xf numFmtId="225" fontId="3" fillId="0" borderId="61" xfId="76" applyNumberFormat="1" applyFont="1" applyFill="1" applyBorder="1" applyAlignment="1">
      <alignment horizontal="center" vertical="center"/>
      <protection/>
    </xf>
    <xf numFmtId="0" fontId="6" fillId="0" borderId="38" xfId="0" applyFont="1" applyBorder="1" applyAlignment="1">
      <alignment horizontal="left"/>
    </xf>
    <xf numFmtId="43" fontId="5" fillId="0" borderId="34" xfId="0" applyNumberFormat="1" applyFont="1" applyBorder="1" applyAlignment="1">
      <alignment horizontal="right"/>
    </xf>
    <xf numFmtId="3" fontId="17" fillId="0" borderId="26" xfId="75" applyNumberFormat="1" applyFont="1" applyBorder="1" applyAlignment="1">
      <alignment horizontal="right"/>
      <protection/>
    </xf>
    <xf numFmtId="0" fontId="2" fillId="0" borderId="60" xfId="0" applyFont="1" applyBorder="1" applyAlignment="1">
      <alignment/>
    </xf>
    <xf numFmtId="0" fontId="5" fillId="0" borderId="71" xfId="0" applyFont="1" applyBorder="1" applyAlignment="1">
      <alignment/>
    </xf>
    <xf numFmtId="1" fontId="5" fillId="0" borderId="58" xfId="0" applyNumberFormat="1" applyFont="1" applyBorder="1" applyAlignment="1">
      <alignment vertical="center"/>
    </xf>
    <xf numFmtId="0" fontId="4" fillId="0" borderId="60" xfId="0" applyFont="1" applyBorder="1" applyAlignment="1">
      <alignment/>
    </xf>
    <xf numFmtId="0" fontId="5" fillId="0" borderId="61" xfId="0" applyFont="1" applyBorder="1" applyAlignment="1">
      <alignment horizontal="center" vertical="center"/>
    </xf>
    <xf numFmtId="0" fontId="6" fillId="0" borderId="70" xfId="0" applyFont="1" applyBorder="1" applyAlignment="1">
      <alignment/>
    </xf>
    <xf numFmtId="0" fontId="6" fillId="0" borderId="61" xfId="0" applyFont="1" applyBorder="1" applyAlignment="1">
      <alignment vertical="center"/>
    </xf>
    <xf numFmtId="3" fontId="5" fillId="0" borderId="58" xfId="96" applyNumberFormat="1" applyFont="1" applyFill="1" applyBorder="1" applyAlignment="1">
      <alignment horizontal="right" vertical="center"/>
    </xf>
    <xf numFmtId="0" fontId="6" fillId="0" borderId="71" xfId="0" applyFont="1" applyBorder="1" applyAlignment="1">
      <alignment horizontal="left"/>
    </xf>
    <xf numFmtId="43" fontId="6" fillId="0" borderId="58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3" fontId="3" fillId="0" borderId="58" xfId="96" applyNumberFormat="1" applyFont="1" applyFill="1" applyBorder="1" applyAlignment="1">
      <alignment horizontal="center" vertical="center"/>
    </xf>
    <xf numFmtId="43" fontId="3" fillId="0" borderId="69" xfId="60" applyFont="1" applyBorder="1" applyAlignment="1">
      <alignment/>
    </xf>
    <xf numFmtId="203" fontId="3" fillId="0" borderId="61" xfId="0" applyNumberFormat="1" applyFont="1" applyBorder="1" applyAlignment="1">
      <alignment/>
    </xf>
    <xf numFmtId="43" fontId="6" fillId="0" borderId="69" xfId="0" applyNumberFormat="1" applyFont="1" applyBorder="1" applyAlignment="1">
      <alignment horizontal="right"/>
    </xf>
    <xf numFmtId="43" fontId="5" fillId="0" borderId="69" xfId="0" applyNumberFormat="1" applyFont="1" applyBorder="1" applyAlignment="1">
      <alignment horizontal="right"/>
    </xf>
    <xf numFmtId="0" fontId="5" fillId="0" borderId="69" xfId="0" applyFont="1" applyBorder="1" applyAlignment="1">
      <alignment horizontal="right"/>
    </xf>
    <xf numFmtId="0" fontId="4" fillId="0" borderId="61" xfId="0" applyFont="1" applyBorder="1" applyAlignment="1">
      <alignment/>
    </xf>
    <xf numFmtId="3" fontId="17" fillId="0" borderId="58" xfId="75" applyNumberFormat="1" applyFont="1" applyBorder="1" applyAlignment="1">
      <alignment horizontal="right"/>
      <protection/>
    </xf>
    <xf numFmtId="43" fontId="6" fillId="0" borderId="34" xfId="0" applyNumberFormat="1" applyFont="1" applyBorder="1" applyAlignment="1">
      <alignment horizontal="right"/>
    </xf>
    <xf numFmtId="0" fontId="6" fillId="0" borderId="55" xfId="0" applyFont="1" applyBorder="1" applyAlignment="1">
      <alignment/>
    </xf>
    <xf numFmtId="0" fontId="3" fillId="0" borderId="71" xfId="75" applyFont="1" applyBorder="1">
      <alignment/>
      <protection/>
    </xf>
    <xf numFmtId="0" fontId="5" fillId="0" borderId="34" xfId="0" applyFont="1" applyBorder="1" applyAlignment="1">
      <alignment horizontal="right"/>
    </xf>
    <xf numFmtId="0" fontId="4" fillId="0" borderId="54" xfId="0" applyFont="1" applyBorder="1" applyAlignment="1">
      <alignment/>
    </xf>
    <xf numFmtId="203" fontId="5" fillId="0" borderId="58" xfId="0" applyNumberFormat="1" applyFont="1" applyBorder="1" applyAlignment="1">
      <alignment/>
    </xf>
    <xf numFmtId="0" fontId="41" fillId="0" borderId="0" xfId="78" applyFont="1" applyAlignment="1">
      <alignment horizontal="left"/>
      <protection/>
    </xf>
    <xf numFmtId="0" fontId="41" fillId="0" borderId="0" xfId="78" applyFont="1">
      <alignment/>
      <protection/>
    </xf>
    <xf numFmtId="0" fontId="41" fillId="0" borderId="0" xfId="78" applyFont="1" applyAlignment="1">
      <alignment horizontal="center"/>
      <protection/>
    </xf>
    <xf numFmtId="221" fontId="41" fillId="0" borderId="0" xfId="65" applyNumberFormat="1" applyFont="1" applyAlignment="1">
      <alignment/>
    </xf>
    <xf numFmtId="198" fontId="41" fillId="0" borderId="0" xfId="99" applyFont="1" applyAlignment="1">
      <alignment/>
    </xf>
    <xf numFmtId="43" fontId="41" fillId="0" borderId="0" xfId="78" applyNumberFormat="1" applyFont="1">
      <alignment/>
      <protection/>
    </xf>
    <xf numFmtId="0" fontId="3" fillId="0" borderId="26" xfId="75" applyFont="1" applyBorder="1" applyAlignment="1">
      <alignment horizontal="right"/>
      <protection/>
    </xf>
    <xf numFmtId="0" fontId="5" fillId="0" borderId="72" xfId="0" applyFont="1" applyBorder="1" applyAlignment="1">
      <alignment/>
    </xf>
    <xf numFmtId="0" fontId="5" fillId="0" borderId="72" xfId="0" applyFont="1" applyBorder="1" applyAlignment="1">
      <alignment horizontal="center"/>
    </xf>
    <xf numFmtId="0" fontId="5" fillId="0" borderId="72" xfId="0" applyFont="1" applyBorder="1" applyAlignment="1">
      <alignment horizontal="right"/>
    </xf>
    <xf numFmtId="43" fontId="5" fillId="0" borderId="72" xfId="0" applyNumberFormat="1" applyFont="1" applyBorder="1" applyAlignment="1">
      <alignment horizontal="right"/>
    </xf>
    <xf numFmtId="43" fontId="6" fillId="0" borderId="72" xfId="0" applyNumberFormat="1" applyFont="1" applyBorder="1" applyAlignment="1">
      <alignment horizontal="right"/>
    </xf>
    <xf numFmtId="0" fontId="4" fillId="0" borderId="73" xfId="0" applyFont="1" applyBorder="1" applyAlignment="1">
      <alignment/>
    </xf>
    <xf numFmtId="0" fontId="5" fillId="0" borderId="74" xfId="0" applyFont="1" applyBorder="1" applyAlignment="1">
      <alignment/>
    </xf>
    <xf numFmtId="0" fontId="5" fillId="0" borderId="75" xfId="0" applyFont="1" applyBorder="1" applyAlignment="1">
      <alignment/>
    </xf>
    <xf numFmtId="0" fontId="3" fillId="0" borderId="76" xfId="75" applyFont="1" applyBorder="1">
      <alignment/>
      <protection/>
    </xf>
    <xf numFmtId="43" fontId="3" fillId="0" borderId="74" xfId="60" applyFont="1" applyBorder="1" applyAlignment="1">
      <alignment/>
    </xf>
    <xf numFmtId="0" fontId="3" fillId="0" borderId="74" xfId="75" applyFont="1" applyBorder="1" applyAlignment="1">
      <alignment horizontal="center"/>
      <protection/>
    </xf>
    <xf numFmtId="43" fontId="5" fillId="0" borderId="74" xfId="89" applyFont="1" applyBorder="1" applyAlignment="1">
      <alignment horizontal="right"/>
    </xf>
    <xf numFmtId="0" fontId="3" fillId="0" borderId="75" xfId="75" applyFont="1" applyBorder="1" applyAlignment="1">
      <alignment horizontal="left"/>
      <protection/>
    </xf>
    <xf numFmtId="0" fontId="5" fillId="0" borderId="76" xfId="0" applyFont="1" applyBorder="1" applyAlignment="1">
      <alignment horizontal="left"/>
    </xf>
    <xf numFmtId="0" fontId="6" fillId="0" borderId="77" xfId="0" applyFont="1" applyBorder="1" applyAlignment="1">
      <alignment/>
    </xf>
    <xf numFmtId="203" fontId="3" fillId="0" borderId="78" xfId="110" applyNumberFormat="1" applyFont="1" applyFill="1" applyBorder="1" applyAlignment="1">
      <alignment horizontal="right" vertical="center"/>
      <protection/>
    </xf>
    <xf numFmtId="0" fontId="6" fillId="0" borderId="77" xfId="0" applyFont="1" applyBorder="1" applyAlignment="1">
      <alignment horizontal="left"/>
    </xf>
    <xf numFmtId="0" fontId="6" fillId="0" borderId="79" xfId="0" applyFont="1" applyBorder="1" applyAlignment="1">
      <alignment/>
    </xf>
    <xf numFmtId="0" fontId="5" fillId="0" borderId="80" xfId="0" applyFont="1" applyBorder="1" applyAlignment="1">
      <alignment horizontal="center"/>
    </xf>
    <xf numFmtId="43" fontId="5" fillId="0" borderId="80" xfId="0" applyNumberFormat="1" applyFont="1" applyBorder="1" applyAlignment="1">
      <alignment horizontal="right"/>
    </xf>
    <xf numFmtId="43" fontId="6" fillId="0" borderId="80" xfId="0" applyNumberFormat="1" applyFont="1" applyBorder="1" applyAlignment="1">
      <alignment horizontal="right"/>
    </xf>
    <xf numFmtId="203" fontId="5" fillId="0" borderId="78" xfId="0" applyNumberFormat="1" applyFont="1" applyBorder="1" applyAlignment="1">
      <alignment horizontal="right" vertical="center"/>
    </xf>
    <xf numFmtId="0" fontId="5" fillId="0" borderId="80" xfId="0" applyFont="1" applyBorder="1" applyAlignment="1">
      <alignment/>
    </xf>
    <xf numFmtId="198" fontId="3" fillId="0" borderId="26" xfId="93" applyNumberFormat="1" applyFont="1" applyFill="1" applyBorder="1" applyAlignment="1">
      <alignment horizontal="center" vertical="center"/>
    </xf>
    <xf numFmtId="0" fontId="6" fillId="0" borderId="79" xfId="0" applyFont="1" applyBorder="1" applyAlignment="1">
      <alignment horizontal="left"/>
    </xf>
    <xf numFmtId="2" fontId="5" fillId="0" borderId="78" xfId="0" applyNumberFormat="1" applyFont="1" applyBorder="1" applyAlignment="1">
      <alignment/>
    </xf>
    <xf numFmtId="0" fontId="3" fillId="0" borderId="29" xfId="110" applyFont="1" applyFill="1" applyBorder="1" applyAlignment="1">
      <alignment horizontal="left"/>
      <protection/>
    </xf>
    <xf numFmtId="0" fontId="3" fillId="0" borderId="27" xfId="110" applyFont="1" applyFill="1" applyBorder="1" applyAlignment="1">
      <alignment horizontal="left"/>
      <protection/>
    </xf>
    <xf numFmtId="0" fontId="4" fillId="0" borderId="26" xfId="0" applyFont="1" applyBorder="1" applyAlignment="1">
      <alignment/>
    </xf>
    <xf numFmtId="9" fontId="5" fillId="0" borderId="34" xfId="0" applyNumberFormat="1" applyFont="1" applyBorder="1" applyAlignment="1">
      <alignment horizontal="center"/>
    </xf>
    <xf numFmtId="0" fontId="5" fillId="0" borderId="80" xfId="0" applyFont="1" applyBorder="1" applyAlignment="1">
      <alignment horizontal="right"/>
    </xf>
    <xf numFmtId="0" fontId="6" fillId="0" borderId="53" xfId="0" applyFont="1" applyBorder="1" applyAlignment="1">
      <alignment/>
    </xf>
    <xf numFmtId="0" fontId="6" fillId="0" borderId="81" xfId="0" applyFont="1" applyBorder="1" applyAlignment="1">
      <alignment/>
    </xf>
    <xf numFmtId="0" fontId="5" fillId="0" borderId="82" xfId="0" applyFont="1" applyBorder="1" applyAlignment="1">
      <alignment/>
    </xf>
    <xf numFmtId="43" fontId="5" fillId="0" borderId="0" xfId="89" applyFont="1" applyAlignment="1">
      <alignment/>
    </xf>
    <xf numFmtId="0" fontId="78" fillId="0" borderId="28" xfId="0" applyFont="1" applyBorder="1" applyAlignment="1">
      <alignment/>
    </xf>
    <xf numFmtId="0" fontId="5" fillId="0" borderId="83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6" fillId="0" borderId="83" xfId="0" applyFont="1" applyBorder="1" applyAlignment="1">
      <alignment horizontal="left"/>
    </xf>
    <xf numFmtId="0" fontId="5" fillId="0" borderId="77" xfId="0" applyFont="1" applyBorder="1" applyAlignment="1">
      <alignment/>
    </xf>
    <xf numFmtId="43" fontId="5" fillId="0" borderId="72" xfId="89" applyFont="1" applyBorder="1" applyAlignment="1">
      <alignment horizontal="center"/>
    </xf>
    <xf numFmtId="43" fontId="5" fillId="0" borderId="72" xfId="89" applyFont="1" applyBorder="1" applyAlignment="1">
      <alignment horizontal="right"/>
    </xf>
    <xf numFmtId="0" fontId="6" fillId="0" borderId="21" xfId="0" applyFont="1" applyBorder="1" applyAlignment="1">
      <alignment horizontal="left"/>
    </xf>
    <xf numFmtId="0" fontId="78" fillId="0" borderId="28" xfId="0" applyFont="1" applyBorder="1" applyAlignment="1">
      <alignment/>
    </xf>
    <xf numFmtId="219" fontId="3" fillId="0" borderId="26" xfId="89" applyNumberFormat="1" applyFont="1" applyBorder="1" applyAlignment="1">
      <alignment/>
    </xf>
    <xf numFmtId="43" fontId="5" fillId="0" borderId="72" xfId="89" applyFont="1" applyBorder="1" applyAlignment="1">
      <alignment/>
    </xf>
    <xf numFmtId="0" fontId="5" fillId="0" borderId="76" xfId="0" applyFont="1" applyBorder="1" applyAlignment="1">
      <alignment horizontal="center"/>
    </xf>
    <xf numFmtId="0" fontId="3" fillId="0" borderId="75" xfId="75" applyFont="1" applyBorder="1" applyAlignment="1">
      <alignment horizontal="center"/>
      <protection/>
    </xf>
    <xf numFmtId="43" fontId="5" fillId="0" borderId="21" xfId="89" applyFont="1" applyBorder="1" applyAlignment="1">
      <alignment horizontal="center"/>
    </xf>
    <xf numFmtId="43" fontId="5" fillId="0" borderId="21" xfId="89" applyFont="1" applyBorder="1" applyAlignment="1">
      <alignment/>
    </xf>
    <xf numFmtId="0" fontId="6" fillId="0" borderId="39" xfId="0" applyFont="1" applyBorder="1" applyAlignment="1">
      <alignment/>
    </xf>
    <xf numFmtId="0" fontId="5" fillId="0" borderId="83" xfId="0" applyFont="1" applyBorder="1" applyAlignment="1">
      <alignment/>
    </xf>
    <xf numFmtId="43" fontId="5" fillId="0" borderId="26" xfId="64" applyFont="1" applyBorder="1" applyAlignment="1">
      <alignment/>
    </xf>
    <xf numFmtId="2" fontId="5" fillId="0" borderId="61" xfId="0" applyNumberFormat="1" applyFont="1" applyBorder="1" applyAlignment="1">
      <alignment horizontal="right"/>
    </xf>
    <xf numFmtId="43" fontId="79" fillId="0" borderId="26" xfId="89" applyFont="1" applyBorder="1" applyAlignment="1">
      <alignment horizontal="center"/>
    </xf>
    <xf numFmtId="43" fontId="79" fillId="0" borderId="26" xfId="89" applyFont="1" applyBorder="1" applyAlignment="1">
      <alignment horizontal="right"/>
    </xf>
    <xf numFmtId="43" fontId="79" fillId="0" borderId="26" xfId="60" applyFont="1" applyBorder="1" applyAlignment="1">
      <alignment/>
    </xf>
    <xf numFmtId="43" fontId="79" fillId="0" borderId="26" xfId="60" applyFont="1" applyBorder="1" applyAlignment="1">
      <alignment horizontal="center"/>
    </xf>
    <xf numFmtId="43" fontId="79" fillId="0" borderId="58" xfId="60" applyFont="1" applyBorder="1" applyAlignment="1">
      <alignment/>
    </xf>
    <xf numFmtId="43" fontId="79" fillId="0" borderId="73" xfId="60" applyFont="1" applyBorder="1" applyAlignment="1">
      <alignment/>
    </xf>
    <xf numFmtId="43" fontId="5" fillId="0" borderId="73" xfId="89" applyFont="1" applyBorder="1" applyAlignment="1">
      <alignment horizontal="right"/>
    </xf>
    <xf numFmtId="0" fontId="79" fillId="0" borderId="58" xfId="75" applyFont="1" applyBorder="1" applyAlignment="1">
      <alignment horizontal="center"/>
      <protection/>
    </xf>
    <xf numFmtId="43" fontId="5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43" fontId="79" fillId="0" borderId="0" xfId="0" applyNumberFormat="1" applyFont="1" applyAlignment="1">
      <alignment horizontal="left"/>
    </xf>
    <xf numFmtId="0" fontId="5" fillId="55" borderId="21" xfId="0" applyFont="1" applyFill="1" applyBorder="1" applyAlignment="1">
      <alignment/>
    </xf>
    <xf numFmtId="0" fontId="6" fillId="55" borderId="39" xfId="0" applyFont="1" applyFill="1" applyBorder="1" applyAlignment="1">
      <alignment horizontal="left"/>
    </xf>
    <xf numFmtId="0" fontId="6" fillId="55" borderId="30" xfId="0" applyFont="1" applyFill="1" applyBorder="1" applyAlignment="1">
      <alignment horizontal="left"/>
    </xf>
    <xf numFmtId="43" fontId="3" fillId="55" borderId="21" xfId="60" applyFont="1" applyFill="1" applyBorder="1" applyAlignment="1">
      <alignment/>
    </xf>
    <xf numFmtId="0" fontId="5" fillId="55" borderId="21" xfId="0" applyFont="1" applyFill="1" applyBorder="1" applyAlignment="1">
      <alignment horizontal="right"/>
    </xf>
    <xf numFmtId="43" fontId="5" fillId="55" borderId="21" xfId="0" applyNumberFormat="1" applyFont="1" applyFill="1" applyBorder="1" applyAlignment="1">
      <alignment horizontal="right"/>
    </xf>
    <xf numFmtId="43" fontId="6" fillId="55" borderId="21" xfId="0" applyNumberFormat="1" applyFont="1" applyFill="1" applyBorder="1" applyAlignment="1">
      <alignment horizontal="right"/>
    </xf>
    <xf numFmtId="0" fontId="5" fillId="55" borderId="39" xfId="0" applyFont="1" applyFill="1" applyBorder="1" applyAlignment="1">
      <alignment horizontal="center"/>
    </xf>
    <xf numFmtId="0" fontId="5" fillId="55" borderId="30" xfId="0" applyFont="1" applyFill="1" applyBorder="1" applyAlignment="1">
      <alignment horizontal="center"/>
    </xf>
    <xf numFmtId="0" fontId="6" fillId="0" borderId="75" xfId="0" applyFont="1" applyBorder="1" applyAlignment="1">
      <alignment horizontal="left"/>
    </xf>
    <xf numFmtId="0" fontId="6" fillId="0" borderId="76" xfId="0" applyFont="1" applyBorder="1" applyAlignment="1">
      <alignment horizontal="center"/>
    </xf>
    <xf numFmtId="43" fontId="5" fillId="0" borderId="74" xfId="89" applyFont="1" applyBorder="1" applyAlignment="1">
      <alignment/>
    </xf>
    <xf numFmtId="0" fontId="5" fillId="0" borderId="74" xfId="0" applyFont="1" applyBorder="1" applyAlignment="1">
      <alignment horizontal="center"/>
    </xf>
    <xf numFmtId="43" fontId="6" fillId="0" borderId="74" xfId="89" applyFont="1" applyBorder="1" applyAlignment="1">
      <alignment horizontal="right"/>
    </xf>
    <xf numFmtId="0" fontId="5" fillId="0" borderId="75" xfId="0" applyFont="1" applyBorder="1" applyAlignment="1">
      <alignment horizontal="center"/>
    </xf>
    <xf numFmtId="0" fontId="5" fillId="55" borderId="21" xfId="0" applyFont="1" applyFill="1" applyBorder="1" applyAlignment="1">
      <alignment horizontal="center"/>
    </xf>
    <xf numFmtId="0" fontId="3" fillId="55" borderId="30" xfId="0" applyFont="1" applyFill="1" applyBorder="1" applyAlignment="1">
      <alignment/>
    </xf>
    <xf numFmtId="0" fontId="5" fillId="55" borderId="43" xfId="0" applyFont="1" applyFill="1" applyBorder="1" applyAlignment="1">
      <alignment/>
    </xf>
    <xf numFmtId="0" fontId="6" fillId="55" borderId="41" xfId="0" applyFont="1" applyFill="1" applyBorder="1" applyAlignment="1">
      <alignment horizontal="left"/>
    </xf>
    <xf numFmtId="0" fontId="2" fillId="55" borderId="43" xfId="0" applyFont="1" applyFill="1" applyBorder="1" applyAlignment="1">
      <alignment/>
    </xf>
    <xf numFmtId="0" fontId="5" fillId="55" borderId="43" xfId="0" applyFont="1" applyFill="1" applyBorder="1" applyAlignment="1">
      <alignment horizontal="center"/>
    </xf>
    <xf numFmtId="0" fontId="5" fillId="55" borderId="43" xfId="0" applyFont="1" applyFill="1" applyBorder="1" applyAlignment="1">
      <alignment horizontal="right"/>
    </xf>
    <xf numFmtId="43" fontId="5" fillId="55" borderId="43" xfId="0" applyNumberFormat="1" applyFont="1" applyFill="1" applyBorder="1" applyAlignment="1">
      <alignment horizontal="right"/>
    </xf>
    <xf numFmtId="43" fontId="6" fillId="55" borderId="43" xfId="0" applyNumberFormat="1" applyFont="1" applyFill="1" applyBorder="1" applyAlignment="1">
      <alignment horizontal="right"/>
    </xf>
    <xf numFmtId="0" fontId="5" fillId="55" borderId="48" xfId="0" applyFont="1" applyFill="1" applyBorder="1" applyAlignment="1">
      <alignment horizontal="center"/>
    </xf>
    <xf numFmtId="0" fontId="5" fillId="55" borderId="41" xfId="0" applyFont="1" applyFill="1" applyBorder="1" applyAlignment="1">
      <alignment horizontal="center"/>
    </xf>
    <xf numFmtId="43" fontId="80" fillId="0" borderId="21" xfId="0" applyNumberFormat="1" applyFont="1" applyBorder="1" applyAlignment="1">
      <alignment/>
    </xf>
    <xf numFmtId="0" fontId="78" fillId="0" borderId="0" xfId="0" applyFont="1" applyAlignment="1">
      <alignment/>
    </xf>
    <xf numFmtId="0" fontId="80" fillId="0" borderId="0" xfId="0" applyFont="1" applyAlignment="1">
      <alignment/>
    </xf>
    <xf numFmtId="0" fontId="78" fillId="0" borderId="0" xfId="0" applyFont="1" applyBorder="1" applyAlignment="1">
      <alignment/>
    </xf>
    <xf numFmtId="0" fontId="80" fillId="0" borderId="0" xfId="0" applyFont="1" applyAlignment="1">
      <alignment horizontal="center"/>
    </xf>
    <xf numFmtId="49" fontId="78" fillId="0" borderId="0" xfId="0" applyNumberFormat="1" applyFont="1" applyAlignment="1">
      <alignment/>
    </xf>
    <xf numFmtId="0" fontId="78" fillId="0" borderId="37" xfId="0" applyFont="1" applyBorder="1" applyAlignment="1">
      <alignment horizontal="center"/>
    </xf>
    <xf numFmtId="43" fontId="78" fillId="0" borderId="19" xfId="0" applyNumberFormat="1" applyFont="1" applyBorder="1" applyAlignment="1">
      <alignment/>
    </xf>
    <xf numFmtId="0" fontId="78" fillId="0" borderId="37" xfId="0" applyFont="1" applyBorder="1" applyAlignment="1">
      <alignment/>
    </xf>
    <xf numFmtId="0" fontId="78" fillId="0" borderId="38" xfId="0" applyFont="1" applyBorder="1" applyAlignment="1">
      <alignment horizontal="center"/>
    </xf>
    <xf numFmtId="43" fontId="78" fillId="0" borderId="34" xfId="0" applyNumberFormat="1" applyFont="1" applyBorder="1" applyAlignment="1">
      <alignment/>
    </xf>
    <xf numFmtId="0" fontId="78" fillId="0" borderId="38" xfId="0" applyFont="1" applyBorder="1" applyAlignment="1">
      <alignment/>
    </xf>
    <xf numFmtId="0" fontId="78" fillId="0" borderId="34" xfId="0" applyFont="1" applyBorder="1" applyAlignment="1">
      <alignment/>
    </xf>
    <xf numFmtId="0" fontId="78" fillId="0" borderId="36" xfId="0" applyFont="1" applyBorder="1" applyAlignment="1">
      <alignment/>
    </xf>
    <xf numFmtId="0" fontId="78" fillId="0" borderId="30" xfId="0" applyFont="1" applyBorder="1" applyAlignment="1">
      <alignment/>
    </xf>
    <xf numFmtId="43" fontId="80" fillId="0" borderId="22" xfId="0" applyNumberFormat="1" applyFont="1" applyBorder="1" applyAlignment="1">
      <alignment/>
    </xf>
    <xf numFmtId="0" fontId="78" fillId="0" borderId="21" xfId="0" applyFont="1" applyBorder="1" applyAlignment="1">
      <alignment/>
    </xf>
    <xf numFmtId="0" fontId="80" fillId="0" borderId="33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43" fontId="80" fillId="0" borderId="0" xfId="0" applyNumberFormat="1" applyFont="1" applyBorder="1" applyAlignment="1">
      <alignment/>
    </xf>
    <xf numFmtId="0" fontId="80" fillId="0" borderId="35" xfId="0" applyFont="1" applyBorder="1" applyAlignment="1">
      <alignment horizontal="left"/>
    </xf>
    <xf numFmtId="0" fontId="78" fillId="0" borderId="23" xfId="0" applyFont="1" applyBorder="1" applyAlignment="1">
      <alignment horizontal="right"/>
    </xf>
    <xf numFmtId="43" fontId="80" fillId="0" borderId="23" xfId="89" applyFont="1" applyBorder="1" applyAlignment="1">
      <alignment/>
    </xf>
    <xf numFmtId="0" fontId="78" fillId="0" borderId="0" xfId="0" applyFont="1" applyAlignment="1">
      <alignment horizontal="right"/>
    </xf>
    <xf numFmtId="0" fontId="78" fillId="0" borderId="0" xfId="0" applyFont="1" applyAlignment="1">
      <alignment horizontal="left" indent="2"/>
    </xf>
    <xf numFmtId="0" fontId="80" fillId="0" borderId="23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8" fillId="0" borderId="84" xfId="0" applyFont="1" applyBorder="1" applyAlignment="1">
      <alignment horizontal="left"/>
    </xf>
    <xf numFmtId="0" fontId="78" fillId="0" borderId="85" xfId="0" applyFont="1" applyBorder="1" applyAlignment="1">
      <alignment horizontal="left"/>
    </xf>
    <xf numFmtId="0" fontId="78" fillId="0" borderId="86" xfId="0" applyFont="1" applyBorder="1" applyAlignment="1">
      <alignment horizontal="left"/>
    </xf>
    <xf numFmtId="0" fontId="78" fillId="0" borderId="87" xfId="0" applyFont="1" applyBorder="1" applyAlignment="1">
      <alignment horizontal="left"/>
    </xf>
    <xf numFmtId="0" fontId="78" fillId="0" borderId="88" xfId="0" applyFont="1" applyBorder="1" applyAlignment="1">
      <alignment horizontal="left"/>
    </xf>
    <xf numFmtId="0" fontId="78" fillId="0" borderId="89" xfId="0" applyFont="1" applyBorder="1" applyAlignment="1">
      <alignment horizontal="left"/>
    </xf>
    <xf numFmtId="0" fontId="78" fillId="0" borderId="87" xfId="0" applyFont="1" applyBorder="1" applyAlignment="1">
      <alignment horizontal="center"/>
    </xf>
    <xf numFmtId="0" fontId="78" fillId="0" borderId="88" xfId="0" applyFont="1" applyBorder="1" applyAlignment="1">
      <alignment horizontal="center"/>
    </xf>
    <xf numFmtId="0" fontId="78" fillId="0" borderId="89" xfId="0" applyFont="1" applyBorder="1" applyAlignment="1">
      <alignment horizontal="center"/>
    </xf>
    <xf numFmtId="0" fontId="80" fillId="0" borderId="38" xfId="0" applyFont="1" applyBorder="1" applyAlignment="1">
      <alignment horizontal="center" vertical="center"/>
    </xf>
    <xf numFmtId="0" fontId="80" fillId="0" borderId="36" xfId="0" applyFont="1" applyBorder="1" applyAlignment="1">
      <alignment horizontal="center" vertical="center"/>
    </xf>
    <xf numFmtId="0" fontId="80" fillId="0" borderId="32" xfId="0" applyFont="1" applyBorder="1" applyAlignment="1">
      <alignment horizontal="center"/>
    </xf>
    <xf numFmtId="0" fontId="80" fillId="0" borderId="20" xfId="0" applyFont="1" applyBorder="1" applyAlignment="1">
      <alignment horizontal="center"/>
    </xf>
    <xf numFmtId="0" fontId="80" fillId="0" borderId="33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80" fillId="0" borderId="19" xfId="0" applyFont="1" applyBorder="1" applyAlignment="1">
      <alignment horizontal="center" vertical="center"/>
    </xf>
    <xf numFmtId="0" fontId="80" fillId="0" borderId="2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41" fillId="0" borderId="0" xfId="78" applyFont="1" applyAlignment="1">
      <alignment horizontal="left"/>
      <protection/>
    </xf>
    <xf numFmtId="0" fontId="40" fillId="0" borderId="27" xfId="110" applyFont="1" applyFill="1" applyBorder="1" applyAlignment="1">
      <alignment horizontal="left"/>
      <protection/>
    </xf>
    <xf numFmtId="0" fontId="40" fillId="0" borderId="29" xfId="110" applyFont="1" applyFill="1" applyBorder="1" applyAlignment="1">
      <alignment horizontal="left"/>
      <protection/>
    </xf>
    <xf numFmtId="0" fontId="13" fillId="0" borderId="0" xfId="0" applyFont="1" applyAlignment="1">
      <alignment horizontal="center"/>
    </xf>
  </cellXfs>
  <cellStyles count="119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Comma 2" xfId="60"/>
    <cellStyle name="Comma 2 2" xfId="61"/>
    <cellStyle name="Comma 2 3" xfId="62"/>
    <cellStyle name="Comma 3" xfId="63"/>
    <cellStyle name="Comma 4" xfId="64"/>
    <cellStyle name="Comma_ประมาณราคาพี่ณรงค์" xfId="65"/>
    <cellStyle name="Explanatory Text 2" xfId="66"/>
    <cellStyle name="Good 2" xfId="67"/>
    <cellStyle name="Heading 1 2" xfId="68"/>
    <cellStyle name="Heading 2 2" xfId="69"/>
    <cellStyle name="Heading 3 2" xfId="70"/>
    <cellStyle name="Heading 4 2" xfId="71"/>
    <cellStyle name="Input 2" xfId="72"/>
    <cellStyle name="Linked Cell 2" xfId="73"/>
    <cellStyle name="Neutral 2" xfId="74"/>
    <cellStyle name="Normal 2" xfId="75"/>
    <cellStyle name="Normal 3" xfId="76"/>
    <cellStyle name="Normal 4" xfId="77"/>
    <cellStyle name="Normal_ประมาณราคาพี่ณรงค์" xfId="78"/>
    <cellStyle name="Note 2" xfId="79"/>
    <cellStyle name="Output 2" xfId="80"/>
    <cellStyle name="Percent 2" xfId="81"/>
    <cellStyle name="Percent 3" xfId="82"/>
    <cellStyle name="Title 2" xfId="83"/>
    <cellStyle name="Total 2" xfId="84"/>
    <cellStyle name="Warning Text 2" xfId="85"/>
    <cellStyle name="การคำนวณ" xfId="86"/>
    <cellStyle name="ข้อความเตือน" xfId="87"/>
    <cellStyle name="ข้อความอธิบาย" xfId="88"/>
    <cellStyle name="Comma" xfId="89"/>
    <cellStyle name="Comma [0]" xfId="90"/>
    <cellStyle name="เครื่องหมายจุลภาค 2" xfId="91"/>
    <cellStyle name="เครื่องหมายจุลภาค 2 2" xfId="92"/>
    <cellStyle name="เครื่องหมายจุลภาค 3" xfId="93"/>
    <cellStyle name="เครื่องหมายจุลภาค 3 2" xfId="94"/>
    <cellStyle name="เครื่องหมายจุลภาค 3 3" xfId="95"/>
    <cellStyle name="เครื่องหมายจุลภาค 4" xfId="96"/>
    <cellStyle name="เครื่องหมายจุลภาค 4 2" xfId="97"/>
    <cellStyle name="เครื่องหมายจุลภาค 5" xfId="98"/>
    <cellStyle name="เครื่องหมายจุลภาค 6" xfId="99"/>
    <cellStyle name="เครื่องหมายจุลภาค 7" xfId="100"/>
    <cellStyle name="เครื่องหมายจุลภาค 7 2" xfId="101"/>
    <cellStyle name="Currency" xfId="102"/>
    <cellStyle name="Currency [0]" xfId="103"/>
    <cellStyle name="ชื่อเรื่อง" xfId="104"/>
    <cellStyle name="เซลล์ตรวจสอบ" xfId="105"/>
    <cellStyle name="เซลล์ที่มีการเชื่อมโยง" xfId="106"/>
    <cellStyle name="ดี" xfId="107"/>
    <cellStyle name="ปกติ 2" xfId="108"/>
    <cellStyle name="ปกติ 2 2" xfId="109"/>
    <cellStyle name="ปกติ 2 3" xfId="110"/>
    <cellStyle name="ปกติ 3" xfId="111"/>
    <cellStyle name="ปกติ 4" xfId="112"/>
    <cellStyle name="ปกติ 5" xfId="113"/>
    <cellStyle name="ปกติ 6" xfId="114"/>
    <cellStyle name="ปกติ 7" xfId="115"/>
    <cellStyle name="ป้อนค่า" xfId="116"/>
    <cellStyle name="ปานกลาง" xfId="117"/>
    <cellStyle name="Percent" xfId="118"/>
    <cellStyle name="ผลรวม" xfId="119"/>
    <cellStyle name="แย่" xfId="120"/>
    <cellStyle name="ส่วนที่ถูกเน้น1" xfId="121"/>
    <cellStyle name="ส่วนที่ถูกเน้น2" xfId="122"/>
    <cellStyle name="ส่วนที่ถูกเน้น3" xfId="123"/>
    <cellStyle name="ส่วนที่ถูกเน้น4" xfId="124"/>
    <cellStyle name="ส่วนที่ถูกเน้น5" xfId="125"/>
    <cellStyle name="ส่วนที่ถูกเน้น6" xfId="126"/>
    <cellStyle name="แสดงผล" xfId="127"/>
    <cellStyle name="หมายเหตุ" xfId="128"/>
    <cellStyle name="หัวเรื่อง 1" xfId="129"/>
    <cellStyle name="หัวเรื่อง 2" xfId="130"/>
    <cellStyle name="หัวเรื่อง 3" xfId="131"/>
    <cellStyle name="หัวเรื่อง 4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13</xdr:row>
      <xdr:rowOff>171450</xdr:rowOff>
    </xdr:from>
    <xdr:ext cx="1657350" cy="723900"/>
    <xdr:sp>
      <xdr:nvSpPr>
        <xdr:cNvPr id="1" name="TextBox 2"/>
        <xdr:cNvSpPr txBox="1">
          <a:spLocks noChangeArrowheads="1"/>
        </xdr:cNvSpPr>
      </xdr:nvSpPr>
      <xdr:spPr>
        <a:xfrm>
          <a:off x="1704975" y="3762375"/>
          <a:ext cx="16573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 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[(_xD835__xDC37_−_xD835__xDC38_)_xD835__xDC65_ (_xD835__xDC34_−_xD835__xDC35_)])/((_xD835__xDC36_−_xD835__xDC35_))</a:t>
          </a:r>
        </a:p>
      </xdr:txBody>
    </xdr:sp>
    <xdr:clientData/>
  </xdr:oneCellAnchor>
  <xdr:twoCellAnchor>
    <xdr:from>
      <xdr:col>2</xdr:col>
      <xdr:colOff>371475</xdr:colOff>
      <xdr:row>13</xdr:row>
      <xdr:rowOff>95250</xdr:rowOff>
    </xdr:from>
    <xdr:to>
      <xdr:col>4</xdr:col>
      <xdr:colOff>95250</xdr:colOff>
      <xdr:row>15</xdr:row>
      <xdr:rowOff>85725</xdr:rowOff>
    </xdr:to>
    <xdr:sp>
      <xdr:nvSpPr>
        <xdr:cNvPr id="2" name="Double Bracket 4"/>
        <xdr:cNvSpPr>
          <a:spLocks/>
        </xdr:cNvSpPr>
      </xdr:nvSpPr>
      <xdr:spPr>
        <a:xfrm>
          <a:off x="2028825" y="3686175"/>
          <a:ext cx="1114425" cy="52387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110" zoomScaleSheetLayoutView="110" zoomScalePageLayoutView="0" workbookViewId="0" topLeftCell="A1">
      <selection activeCell="B26" sqref="B26:C26"/>
    </sheetView>
  </sheetViews>
  <sheetFormatPr defaultColWidth="9.140625" defaultRowHeight="23.25"/>
  <cols>
    <col min="1" max="1" width="11.00390625" style="452" customWidth="1"/>
    <col min="2" max="2" width="4.140625" style="452" customWidth="1"/>
    <col min="3" max="3" width="22.8515625" style="452" customWidth="1"/>
    <col min="4" max="4" width="12.8515625" style="452" customWidth="1"/>
    <col min="5" max="5" width="8.7109375" style="452" customWidth="1"/>
    <col min="6" max="6" width="15.28125" style="452" customWidth="1"/>
    <col min="7" max="7" width="12.140625" style="452" customWidth="1"/>
    <col min="8" max="8" width="4.57421875" style="452" customWidth="1"/>
    <col min="9" max="16384" width="9.140625" style="452" customWidth="1"/>
  </cols>
  <sheetData>
    <row r="1" spans="6:7" ht="19.5" customHeight="1">
      <c r="F1" s="453" t="s">
        <v>466</v>
      </c>
      <c r="G1" s="453" t="s">
        <v>467</v>
      </c>
    </row>
    <row r="2" spans="1:9" ht="19.5" customHeight="1">
      <c r="A2" s="493" t="s">
        <v>468</v>
      </c>
      <c r="B2" s="493"/>
      <c r="C2" s="493"/>
      <c r="D2" s="493"/>
      <c r="E2" s="493"/>
      <c r="F2" s="493"/>
      <c r="G2" s="493"/>
      <c r="H2" s="454"/>
      <c r="I2" s="454"/>
    </row>
    <row r="3" spans="1:9" ht="19.5" customHeight="1">
      <c r="A3" s="455"/>
      <c r="B3" s="455"/>
      <c r="C3" s="455"/>
      <c r="D3" s="455"/>
      <c r="E3" s="455"/>
      <c r="F3" s="455"/>
      <c r="G3" s="455"/>
      <c r="H3" s="454"/>
      <c r="I3" s="454"/>
    </row>
    <row r="4" spans="1:9" ht="19.5" customHeight="1">
      <c r="A4" s="494" t="s">
        <v>474</v>
      </c>
      <c r="B4" s="494"/>
      <c r="C4" s="494"/>
      <c r="D4" s="494"/>
      <c r="E4" s="494"/>
      <c r="F4" s="494"/>
      <c r="G4" s="494"/>
      <c r="H4" s="454"/>
      <c r="I4" s="454"/>
    </row>
    <row r="5" spans="1:9" ht="19.5" customHeight="1">
      <c r="A5" s="495" t="s">
        <v>475</v>
      </c>
      <c r="B5" s="495"/>
      <c r="C5" s="495"/>
      <c r="D5" s="495"/>
      <c r="E5" s="495"/>
      <c r="F5" s="495"/>
      <c r="G5" s="495"/>
      <c r="H5" s="454"/>
      <c r="I5" s="454"/>
    </row>
    <row r="6" spans="1:3" ht="19.5" customHeight="1">
      <c r="A6" s="453" t="s">
        <v>469</v>
      </c>
      <c r="C6" s="452" t="s">
        <v>478</v>
      </c>
    </row>
    <row r="7" ht="19.5" customHeight="1">
      <c r="A7" s="453" t="s">
        <v>26</v>
      </c>
    </row>
    <row r="8" ht="19.5" customHeight="1">
      <c r="A8" s="453" t="s">
        <v>470</v>
      </c>
    </row>
    <row r="9" ht="19.5" customHeight="1">
      <c r="A9" s="452" t="s">
        <v>477</v>
      </c>
    </row>
    <row r="10" ht="19.5" customHeight="1">
      <c r="A10" s="2" t="s">
        <v>479</v>
      </c>
    </row>
    <row r="11" spans="1:4" ht="19.5" customHeight="1">
      <c r="A11" s="453" t="s">
        <v>480</v>
      </c>
      <c r="D11" s="456"/>
    </row>
    <row r="12" ht="19.5" customHeight="1"/>
    <row r="13" spans="1:9" ht="19.5" customHeight="1">
      <c r="A13" s="496" t="s">
        <v>0</v>
      </c>
      <c r="B13" s="496" t="s">
        <v>31</v>
      </c>
      <c r="C13" s="496"/>
      <c r="D13" s="496"/>
      <c r="E13" s="496"/>
      <c r="F13" s="496" t="s">
        <v>35</v>
      </c>
      <c r="G13" s="496" t="s">
        <v>9</v>
      </c>
      <c r="H13" s="453"/>
      <c r="I13" s="453"/>
    </row>
    <row r="14" spans="1:7" ht="19.5" customHeight="1">
      <c r="A14" s="497"/>
      <c r="B14" s="497"/>
      <c r="C14" s="497"/>
      <c r="D14" s="497"/>
      <c r="E14" s="497"/>
      <c r="F14" s="497"/>
      <c r="G14" s="497"/>
    </row>
    <row r="15" spans="1:7" ht="19.5" customHeight="1">
      <c r="A15" s="457">
        <v>1</v>
      </c>
      <c r="B15" s="478" t="s">
        <v>476</v>
      </c>
      <c r="C15" s="479"/>
      <c r="D15" s="479"/>
      <c r="E15" s="480"/>
      <c r="F15" s="458"/>
      <c r="G15" s="459"/>
    </row>
    <row r="16" spans="1:7" ht="19.5" customHeight="1">
      <c r="A16" s="460"/>
      <c r="B16" s="481" t="s">
        <v>471</v>
      </c>
      <c r="C16" s="482"/>
      <c r="D16" s="482"/>
      <c r="E16" s="483"/>
      <c r="F16" s="461"/>
      <c r="G16" s="462"/>
    </row>
    <row r="17" spans="1:7" ht="19.5" customHeight="1">
      <c r="A17" s="460"/>
      <c r="B17" s="484"/>
      <c r="C17" s="485"/>
      <c r="D17" s="485"/>
      <c r="E17" s="486"/>
      <c r="F17" s="461"/>
      <c r="G17" s="462"/>
    </row>
    <row r="18" spans="1:7" ht="19.5" customHeight="1">
      <c r="A18" s="462"/>
      <c r="B18" s="484"/>
      <c r="C18" s="485"/>
      <c r="D18" s="485"/>
      <c r="E18" s="486"/>
      <c r="F18" s="463"/>
      <c r="G18" s="462"/>
    </row>
    <row r="19" spans="1:7" ht="19.5" customHeight="1">
      <c r="A19" s="464"/>
      <c r="B19" s="484"/>
      <c r="C19" s="485"/>
      <c r="D19" s="485"/>
      <c r="E19" s="486"/>
      <c r="F19" s="463"/>
      <c r="G19" s="462"/>
    </row>
    <row r="20" spans="1:7" ht="19.5" customHeight="1">
      <c r="A20" s="487" t="s">
        <v>42</v>
      </c>
      <c r="B20" s="489" t="s">
        <v>472</v>
      </c>
      <c r="C20" s="490"/>
      <c r="D20" s="490"/>
      <c r="E20" s="490"/>
      <c r="F20" s="451"/>
      <c r="G20" s="465"/>
    </row>
    <row r="21" spans="1:7" ht="19.5" customHeight="1">
      <c r="A21" s="487"/>
      <c r="B21" s="491" t="s">
        <v>473</v>
      </c>
      <c r="C21" s="492"/>
      <c r="D21" s="492"/>
      <c r="E21" s="492"/>
      <c r="F21" s="466"/>
      <c r="G21" s="467"/>
    </row>
    <row r="22" spans="1:7" ht="19.5" customHeight="1">
      <c r="A22" s="487"/>
      <c r="B22" s="468"/>
      <c r="C22" s="469"/>
      <c r="D22" s="469"/>
      <c r="E22" s="469"/>
      <c r="F22" s="470"/>
      <c r="G22" s="462"/>
    </row>
    <row r="23" spans="1:7" ht="19.5" customHeight="1">
      <c r="A23" s="488"/>
      <c r="B23" s="471" t="s">
        <v>481</v>
      </c>
      <c r="C23" s="472"/>
      <c r="D23" s="476"/>
      <c r="E23" s="472"/>
      <c r="F23" s="473"/>
      <c r="G23" s="464"/>
    </row>
    <row r="24" ht="19.5" customHeight="1">
      <c r="A24" s="474"/>
    </row>
    <row r="25" ht="19.5" customHeight="1">
      <c r="A25" s="474"/>
    </row>
    <row r="26" spans="2:3" ht="19.5" customHeight="1">
      <c r="B26" s="477"/>
      <c r="C26" s="477"/>
    </row>
    <row r="27" spans="1:3" ht="19.5" customHeight="1">
      <c r="A27" s="474"/>
      <c r="C27" s="475"/>
    </row>
    <row r="28" ht="19.5" customHeight="1">
      <c r="A28" s="474"/>
    </row>
    <row r="29" spans="2:3" ht="19.5" customHeight="1">
      <c r="B29" s="477"/>
      <c r="C29" s="477"/>
    </row>
    <row r="30" spans="1:3" ht="19.5" customHeight="1">
      <c r="A30" s="474"/>
      <c r="C30" s="475"/>
    </row>
    <row r="31" ht="19.5" customHeight="1">
      <c r="A31" s="474"/>
    </row>
    <row r="32" spans="2:3" ht="19.5" customHeight="1">
      <c r="B32" s="477"/>
      <c r="C32" s="477"/>
    </row>
    <row r="33" spans="1:3" ht="19.5" customHeight="1">
      <c r="A33" s="474"/>
      <c r="C33" s="475"/>
    </row>
    <row r="34" ht="19.5" customHeight="1"/>
    <row r="35" ht="19.5" customHeight="1"/>
    <row r="36" ht="19.5" customHeight="1"/>
  </sheetData>
  <sheetProtection/>
  <mergeCells count="18">
    <mergeCell ref="A20:A23"/>
    <mergeCell ref="B20:E20"/>
    <mergeCell ref="B21:E21"/>
    <mergeCell ref="A2:G2"/>
    <mergeCell ref="A4:G4"/>
    <mergeCell ref="A5:G5"/>
    <mergeCell ref="A13:A14"/>
    <mergeCell ref="B13:E14"/>
    <mergeCell ref="F13:F14"/>
    <mergeCell ref="G13:G14"/>
    <mergeCell ref="B26:C26"/>
    <mergeCell ref="B29:C29"/>
    <mergeCell ref="B32:C32"/>
    <mergeCell ref="B15:E15"/>
    <mergeCell ref="B16:E16"/>
    <mergeCell ref="B17:E17"/>
    <mergeCell ref="B18:E18"/>
    <mergeCell ref="B19:E19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zoomScalePageLayoutView="0" workbookViewId="0" topLeftCell="A1">
      <selection activeCell="G35" sqref="G35"/>
    </sheetView>
  </sheetViews>
  <sheetFormatPr defaultColWidth="9.140625" defaultRowHeight="23.25"/>
  <cols>
    <col min="1" max="1" width="11.00390625" style="2" customWidth="1"/>
    <col min="2" max="2" width="4.140625" style="2" customWidth="1"/>
    <col min="3" max="3" width="29.140625" style="2" customWidth="1"/>
    <col min="4" max="4" width="13.57421875" style="2" customWidth="1"/>
    <col min="5" max="5" width="10.28125" style="2" customWidth="1"/>
    <col min="6" max="6" width="15.28125" style="2" customWidth="1"/>
    <col min="7" max="7" width="14.28125" style="2" customWidth="1"/>
    <col min="8" max="8" width="12.7109375" style="2" customWidth="1"/>
    <col min="9" max="9" width="13.7109375" style="2" bestFit="1" customWidth="1"/>
    <col min="10" max="10" width="18.7109375" style="2" customWidth="1"/>
    <col min="11" max="16384" width="9.140625" style="2" customWidth="1"/>
  </cols>
  <sheetData>
    <row r="1" ht="19.5" customHeight="1">
      <c r="F1" s="2" t="s">
        <v>29</v>
      </c>
    </row>
    <row r="2" spans="1:9" ht="19.5" customHeight="1">
      <c r="A2" s="52" t="s">
        <v>21</v>
      </c>
      <c r="H2" s="31"/>
      <c r="I2" s="31"/>
    </row>
    <row r="3" spans="1:9" ht="19.5" customHeight="1" thickBot="1">
      <c r="A3" s="87" t="s">
        <v>22</v>
      </c>
      <c r="B3" s="54"/>
      <c r="C3" s="54" t="s">
        <v>50</v>
      </c>
      <c r="D3" s="54"/>
      <c r="E3" s="54"/>
      <c r="F3" s="54"/>
      <c r="G3" s="54"/>
      <c r="H3" s="31"/>
      <c r="I3" s="31"/>
    </row>
    <row r="4" spans="1:9" ht="19.5" customHeight="1">
      <c r="A4" s="52" t="s">
        <v>23</v>
      </c>
      <c r="C4" s="2" t="s">
        <v>400</v>
      </c>
      <c r="H4" s="31"/>
      <c r="I4" s="31"/>
    </row>
    <row r="5" spans="1:3" ht="19.5" customHeight="1">
      <c r="A5" s="52" t="s">
        <v>24</v>
      </c>
      <c r="C5" s="2" t="s">
        <v>64</v>
      </c>
    </row>
    <row r="6" spans="1:3" ht="19.5" customHeight="1">
      <c r="A6" s="52" t="s">
        <v>25</v>
      </c>
      <c r="C6" s="2" t="s">
        <v>65</v>
      </c>
    </row>
    <row r="7" spans="1:9" ht="19.5" customHeight="1">
      <c r="A7" s="52" t="s">
        <v>26</v>
      </c>
      <c r="D7" s="2" t="s">
        <v>1</v>
      </c>
      <c r="E7" s="47" t="s">
        <v>63</v>
      </c>
      <c r="F7" s="2" t="s">
        <v>30</v>
      </c>
      <c r="I7" s="2" t="s">
        <v>464</v>
      </c>
    </row>
    <row r="8" spans="1:6" ht="19.5" customHeight="1">
      <c r="A8" s="52" t="s">
        <v>27</v>
      </c>
      <c r="D8" s="2" t="s">
        <v>1</v>
      </c>
      <c r="E8" s="47">
        <v>27</v>
      </c>
      <c r="F8" s="2" t="s">
        <v>30</v>
      </c>
    </row>
    <row r="9" spans="1:4" ht="19.5" customHeight="1">
      <c r="A9" s="52" t="s">
        <v>28</v>
      </c>
      <c r="D9" s="2" t="s">
        <v>465</v>
      </c>
    </row>
    <row r="10" spans="1:9" ht="19.5" customHeight="1">
      <c r="A10" s="55"/>
      <c r="B10" s="498"/>
      <c r="C10" s="499"/>
      <c r="D10" s="56" t="s">
        <v>6</v>
      </c>
      <c r="E10" s="57"/>
      <c r="F10" s="56" t="s">
        <v>7</v>
      </c>
      <c r="G10" s="58" t="s">
        <v>9</v>
      </c>
      <c r="H10" s="52"/>
      <c r="I10" s="423"/>
    </row>
    <row r="11" spans="1:7" ht="19.5" customHeight="1">
      <c r="A11" s="59" t="s">
        <v>0</v>
      </c>
      <c r="B11" s="500" t="s">
        <v>31</v>
      </c>
      <c r="C11" s="501"/>
      <c r="D11" s="60" t="s">
        <v>33</v>
      </c>
      <c r="E11" s="61" t="s">
        <v>32</v>
      </c>
      <c r="F11" s="60" t="s">
        <v>35</v>
      </c>
      <c r="G11" s="62"/>
    </row>
    <row r="12" spans="1:7" ht="19.5" customHeight="1">
      <c r="A12" s="63"/>
      <c r="B12" s="63"/>
      <c r="C12" s="64"/>
      <c r="D12" s="8" t="s">
        <v>34</v>
      </c>
      <c r="E12" s="65"/>
      <c r="F12" s="8" t="s">
        <v>34</v>
      </c>
      <c r="G12" s="65"/>
    </row>
    <row r="13" spans="1:7" ht="19.5" customHeight="1">
      <c r="A13" s="66">
        <v>1</v>
      </c>
      <c r="B13" s="67" t="s">
        <v>91</v>
      </c>
      <c r="C13" s="68"/>
      <c r="D13" s="69">
        <f>'แบบ ปร.4 STR'!J23</f>
        <v>0</v>
      </c>
      <c r="E13" s="144">
        <f>'Facter F'!C$24</f>
        <v>1.2453000000000003</v>
      </c>
      <c r="F13" s="70">
        <f>D13*E13</f>
        <v>0</v>
      </c>
      <c r="G13" s="68"/>
    </row>
    <row r="14" spans="1:7" ht="19.5" customHeight="1">
      <c r="A14" s="71">
        <v>2</v>
      </c>
      <c r="B14" s="72" t="s">
        <v>362</v>
      </c>
      <c r="C14" s="73"/>
      <c r="D14" s="74">
        <f>'แบบ ปร.4 STR'!J160</f>
        <v>0</v>
      </c>
      <c r="E14" s="145">
        <f>'Facter F'!C$24</f>
        <v>1.2453000000000003</v>
      </c>
      <c r="F14" s="75">
        <f>D14*E14</f>
        <v>0</v>
      </c>
      <c r="G14" s="73"/>
    </row>
    <row r="15" spans="1:7" ht="19.5" customHeight="1">
      <c r="A15" s="71">
        <v>3</v>
      </c>
      <c r="B15" s="72" t="s">
        <v>104</v>
      </c>
      <c r="C15" s="73"/>
      <c r="D15" s="74">
        <f>'แบบ ปร.4 Ach'!J202</f>
        <v>0</v>
      </c>
      <c r="E15" s="145">
        <f>'Facter F'!C$24</f>
        <v>1.2453000000000003</v>
      </c>
      <c r="F15" s="75">
        <f>D15*E15</f>
        <v>0</v>
      </c>
      <c r="G15" s="73"/>
    </row>
    <row r="16" spans="1:7" ht="19.5" customHeight="1">
      <c r="A16" s="71">
        <v>4</v>
      </c>
      <c r="B16" s="72" t="s">
        <v>223</v>
      </c>
      <c r="C16" s="73"/>
      <c r="D16" s="74">
        <f>'แบบ ปร.4 EE'!J138</f>
        <v>0</v>
      </c>
      <c r="E16" s="145">
        <f>'Facter F'!C$24</f>
        <v>1.2453000000000003</v>
      </c>
      <c r="F16" s="75">
        <f>D16*E16</f>
        <v>0</v>
      </c>
      <c r="G16" s="73"/>
    </row>
    <row r="17" spans="1:7" ht="19.5" customHeight="1">
      <c r="A17" s="71">
        <v>6</v>
      </c>
      <c r="B17" s="72" t="s">
        <v>363</v>
      </c>
      <c r="C17" s="73"/>
      <c r="D17" s="74">
        <f>'แบบ ปร.4 SN'!J92</f>
        <v>0</v>
      </c>
      <c r="E17" s="145">
        <f>'Facter F'!C$24</f>
        <v>1.2453000000000003</v>
      </c>
      <c r="F17" s="75">
        <f>D17*E17</f>
        <v>0</v>
      </c>
      <c r="G17" s="73"/>
    </row>
    <row r="18" spans="1:7" ht="19.5" customHeight="1">
      <c r="A18" s="71">
        <v>7</v>
      </c>
      <c r="B18" s="72" t="s">
        <v>461</v>
      </c>
      <c r="C18" s="73"/>
      <c r="D18" s="74">
        <f>'แบบ ปร.6 ครุภัณฑ์'!J23</f>
        <v>0</v>
      </c>
      <c r="E18" s="389">
        <v>0.07</v>
      </c>
      <c r="F18" s="75">
        <f>D18*1.07</f>
        <v>0</v>
      </c>
      <c r="G18" s="73"/>
    </row>
    <row r="19" spans="1:7" ht="19.5" customHeight="1">
      <c r="A19" s="71"/>
      <c r="B19" s="72"/>
      <c r="C19" s="73"/>
      <c r="D19" s="31"/>
      <c r="E19" s="62"/>
      <c r="F19" s="62"/>
      <c r="G19" s="73"/>
    </row>
    <row r="20" spans="1:7" ht="19.5" customHeight="1">
      <c r="A20" s="71"/>
      <c r="B20" s="72"/>
      <c r="C20" s="73"/>
      <c r="D20" s="31"/>
      <c r="E20" s="62"/>
      <c r="F20" s="62"/>
      <c r="G20" s="73"/>
    </row>
    <row r="21" spans="1:9" ht="19.5" customHeight="1">
      <c r="A21" s="72"/>
      <c r="B21" s="72"/>
      <c r="C21" s="73"/>
      <c r="D21" s="74"/>
      <c r="E21" s="62"/>
      <c r="F21" s="62"/>
      <c r="G21" s="424"/>
      <c r="I21" s="422">
        <f>F24-F23</f>
        <v>0</v>
      </c>
    </row>
    <row r="22" spans="1:7" ht="19.5" customHeight="1">
      <c r="A22" s="72"/>
      <c r="B22" s="72"/>
      <c r="C22" s="73"/>
      <c r="D22" s="31"/>
      <c r="E22" s="62"/>
      <c r="F22" s="62"/>
      <c r="G22" s="73"/>
    </row>
    <row r="23" spans="1:7" ht="19.5" customHeight="1">
      <c r="A23" s="66" t="s">
        <v>42</v>
      </c>
      <c r="B23" s="76" t="s">
        <v>39</v>
      </c>
      <c r="C23" s="77"/>
      <c r="D23" s="78"/>
      <c r="E23" s="77"/>
      <c r="F23" s="451">
        <f>SUM(F13:F22)</f>
        <v>0</v>
      </c>
      <c r="G23" s="68"/>
    </row>
    <row r="24" spans="1:7" ht="19.5" customHeight="1">
      <c r="A24" s="63"/>
      <c r="B24" s="79" t="s">
        <v>40</v>
      </c>
      <c r="C24" s="80"/>
      <c r="D24" s="32"/>
      <c r="E24" s="80"/>
      <c r="F24" s="81"/>
      <c r="G24" s="64"/>
    </row>
    <row r="25" spans="1:7" ht="19.5" customHeight="1">
      <c r="A25" s="82"/>
      <c r="B25" s="83" t="s">
        <v>41</v>
      </c>
      <c r="C25" s="84"/>
      <c r="D25" s="85"/>
      <c r="E25" s="85"/>
      <c r="F25" s="85"/>
      <c r="G25" s="86"/>
    </row>
    <row r="26" spans="1:5" ht="19.5" customHeight="1">
      <c r="A26" s="52" t="s">
        <v>43</v>
      </c>
      <c r="D26" s="394">
        <v>3250</v>
      </c>
      <c r="E26" s="2" t="s">
        <v>45</v>
      </c>
    </row>
    <row r="27" spans="1:7" ht="19.5" customHeight="1" thickBot="1">
      <c r="A27" s="87" t="s">
        <v>44</v>
      </c>
      <c r="B27" s="54"/>
      <c r="C27" s="54"/>
      <c r="D27" s="88">
        <f>F24/D26</f>
        <v>0</v>
      </c>
      <c r="E27" s="54" t="s">
        <v>46</v>
      </c>
      <c r="F27" s="54"/>
      <c r="G27" s="54"/>
    </row>
    <row r="28" ht="19.5" customHeight="1">
      <c r="A28" s="49"/>
    </row>
    <row r="29" ht="19.5" customHeight="1">
      <c r="A29" s="49"/>
    </row>
    <row r="30" ht="19.5" customHeight="1"/>
    <row r="31" ht="19.5" customHeight="1">
      <c r="A31" s="49"/>
    </row>
    <row r="32" ht="19.5" customHeight="1">
      <c r="A32" s="49"/>
    </row>
    <row r="33" ht="19.5" customHeight="1"/>
    <row r="34" ht="19.5" customHeight="1">
      <c r="A34" s="49"/>
    </row>
    <row r="35" ht="19.5" customHeight="1">
      <c r="A35" s="49"/>
    </row>
    <row r="36" ht="19.5" customHeight="1"/>
    <row r="37" ht="19.5" customHeight="1">
      <c r="A37" s="49"/>
    </row>
    <row r="38" ht="19.5" customHeight="1">
      <c r="A38" s="49"/>
    </row>
    <row r="39" ht="19.5" customHeight="1"/>
    <row r="40" ht="19.5" customHeight="1">
      <c r="A40" s="49"/>
    </row>
    <row r="41" ht="19.5" customHeight="1"/>
  </sheetData>
  <sheetProtection/>
  <mergeCells count="2">
    <mergeCell ref="B10:C10"/>
    <mergeCell ref="B11:C11"/>
  </mergeCells>
  <printOptions/>
  <pageMargins left="0.7086614173228347" right="0.11811023622047245" top="0.15748031496062992" bottom="0.15748031496062992" header="0.31496062992125984" footer="0.3149606299212598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0"/>
  <sheetViews>
    <sheetView view="pageBreakPreview" zoomScaleSheetLayoutView="100" zoomScalePageLayoutView="0" workbookViewId="0" topLeftCell="A148">
      <selection activeCell="J13" sqref="J13"/>
    </sheetView>
  </sheetViews>
  <sheetFormatPr defaultColWidth="9.140625" defaultRowHeight="23.25"/>
  <cols>
    <col min="1" max="1" width="8.00390625" style="1" customWidth="1"/>
    <col min="2" max="2" width="4.8515625" style="1" customWidth="1"/>
    <col min="3" max="3" width="31.8515625" style="1" customWidth="1"/>
    <col min="4" max="4" width="10.8515625" style="1" customWidth="1"/>
    <col min="5" max="5" width="9.57421875" style="1" customWidth="1"/>
    <col min="6" max="6" width="10.7109375" style="1" customWidth="1"/>
    <col min="7" max="7" width="12.28125" style="1" customWidth="1"/>
    <col min="8" max="8" width="10.7109375" style="1" customWidth="1"/>
    <col min="9" max="9" width="12.28125" style="1" customWidth="1"/>
    <col min="10" max="10" width="14.7109375" style="1" customWidth="1"/>
    <col min="11" max="11" width="8.28125" style="1" customWidth="1"/>
    <col min="12" max="12" width="5.7109375" style="1" customWidth="1"/>
    <col min="13" max="16384" width="9.140625" style="1" customWidth="1"/>
  </cols>
  <sheetData>
    <row r="1" spans="1:12" ht="21" customHeight="1">
      <c r="A1" s="2" t="s">
        <v>401</v>
      </c>
      <c r="B1" s="2"/>
      <c r="C1" s="2"/>
      <c r="D1" s="2"/>
      <c r="E1" s="2"/>
      <c r="F1" s="2"/>
      <c r="G1" s="2"/>
      <c r="H1" s="2"/>
      <c r="I1" s="2"/>
      <c r="J1" s="2" t="s">
        <v>14</v>
      </c>
      <c r="K1" s="49" t="s">
        <v>15</v>
      </c>
      <c r="L1" s="46">
        <v>27</v>
      </c>
    </row>
    <row r="2" spans="1:11" ht="21" customHeight="1">
      <c r="A2" s="2" t="s">
        <v>62</v>
      </c>
      <c r="B2" s="2"/>
      <c r="C2" s="2"/>
      <c r="D2" s="2"/>
      <c r="E2" s="2"/>
      <c r="F2" s="2"/>
      <c r="G2" s="2" t="s">
        <v>61</v>
      </c>
      <c r="H2" s="2"/>
      <c r="I2" s="2"/>
      <c r="J2" s="2" t="s">
        <v>10</v>
      </c>
      <c r="K2" s="2"/>
    </row>
    <row r="3" spans="1:11" ht="21" customHeight="1">
      <c r="A3" s="2" t="s">
        <v>11</v>
      </c>
      <c r="B3" s="2"/>
      <c r="C3" s="2"/>
      <c r="D3" s="2"/>
      <c r="E3" s="2"/>
      <c r="F3" s="2"/>
      <c r="G3" s="2" t="s">
        <v>483</v>
      </c>
      <c r="H3" s="2"/>
      <c r="I3" s="48"/>
      <c r="J3" s="2"/>
      <c r="K3" s="2"/>
    </row>
    <row r="4" spans="1:11" ht="21" customHeight="1">
      <c r="A4" s="2" t="s">
        <v>402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21" customHeight="1">
      <c r="A5" s="3" t="s">
        <v>0</v>
      </c>
      <c r="B5" s="4"/>
      <c r="C5" s="4"/>
      <c r="D5" s="3" t="s">
        <v>1</v>
      </c>
      <c r="E5" s="3" t="s">
        <v>2</v>
      </c>
      <c r="F5" s="502" t="s">
        <v>6</v>
      </c>
      <c r="G5" s="502"/>
      <c r="H5" s="502" t="s">
        <v>5</v>
      </c>
      <c r="I5" s="502"/>
      <c r="J5" s="5" t="s">
        <v>7</v>
      </c>
      <c r="K5" s="503" t="s">
        <v>9</v>
      </c>
      <c r="L5" s="504"/>
      <c r="M5" s="6"/>
    </row>
    <row r="6" spans="1:13" ht="21" customHeight="1">
      <c r="A6" s="7"/>
      <c r="B6" s="8"/>
      <c r="C6" s="8"/>
      <c r="D6" s="7"/>
      <c r="E6" s="7"/>
      <c r="F6" s="5" t="s">
        <v>3</v>
      </c>
      <c r="G6" s="5" t="s">
        <v>4</v>
      </c>
      <c r="H6" s="5" t="s">
        <v>3</v>
      </c>
      <c r="I6" s="5" t="s">
        <v>4</v>
      </c>
      <c r="J6" s="5" t="s">
        <v>8</v>
      </c>
      <c r="K6" s="505"/>
      <c r="L6" s="506"/>
      <c r="M6" s="6"/>
    </row>
    <row r="7" spans="1:13" ht="21" customHeight="1">
      <c r="A7" s="11" t="s">
        <v>13</v>
      </c>
      <c r="B7" s="12" t="s">
        <v>91</v>
      </c>
      <c r="C7" s="13"/>
      <c r="D7" s="13"/>
      <c r="E7" s="13"/>
      <c r="F7" s="14"/>
      <c r="G7" s="14"/>
      <c r="H7" s="14"/>
      <c r="I7" s="14"/>
      <c r="J7" s="14"/>
      <c r="K7" s="507"/>
      <c r="L7" s="508"/>
      <c r="M7" s="6"/>
    </row>
    <row r="8" spans="1:12" ht="21" customHeight="1">
      <c r="A8" s="15">
        <v>1</v>
      </c>
      <c r="B8" s="25" t="s">
        <v>92</v>
      </c>
      <c r="C8" s="25"/>
      <c r="D8" s="16"/>
      <c r="E8" s="17"/>
      <c r="F8" s="18"/>
      <c r="G8" s="18"/>
      <c r="H8" s="18"/>
      <c r="I8" s="18"/>
      <c r="J8" s="18"/>
      <c r="K8" s="509"/>
      <c r="L8" s="510"/>
    </row>
    <row r="9" spans="1:12" ht="21" customHeight="1">
      <c r="A9" s="18"/>
      <c r="B9" s="19">
        <v>1.1</v>
      </c>
      <c r="C9" s="20" t="s">
        <v>101</v>
      </c>
      <c r="D9" s="21">
        <v>1</v>
      </c>
      <c r="E9" s="17" t="s">
        <v>350</v>
      </c>
      <c r="F9" s="22" t="s">
        <v>63</v>
      </c>
      <c r="G9" s="23">
        <v>0</v>
      </c>
      <c r="H9" s="22">
        <v>0</v>
      </c>
      <c r="I9" s="23">
        <v>0</v>
      </c>
      <c r="J9" s="23"/>
      <c r="K9" s="509"/>
      <c r="L9" s="510"/>
    </row>
    <row r="10" spans="1:12" ht="21" customHeight="1">
      <c r="A10" s="16"/>
      <c r="B10" s="19"/>
      <c r="C10" s="20" t="s">
        <v>369</v>
      </c>
      <c r="D10" s="21"/>
      <c r="E10" s="17"/>
      <c r="F10" s="22"/>
      <c r="G10" s="23"/>
      <c r="H10" s="22"/>
      <c r="I10" s="23"/>
      <c r="J10" s="23"/>
      <c r="K10" s="509"/>
      <c r="L10" s="510"/>
    </row>
    <row r="11" spans="1:12" ht="21" customHeight="1">
      <c r="A11" s="16"/>
      <c r="B11" s="19">
        <v>1.2</v>
      </c>
      <c r="C11" s="20" t="s">
        <v>367</v>
      </c>
      <c r="D11" s="21">
        <v>1</v>
      </c>
      <c r="E11" s="17" t="s">
        <v>350</v>
      </c>
      <c r="F11" s="22">
        <v>0</v>
      </c>
      <c r="G11" s="23">
        <v>0</v>
      </c>
      <c r="H11" s="22">
        <v>0</v>
      </c>
      <c r="I11" s="23">
        <v>0</v>
      </c>
      <c r="J11" s="23"/>
      <c r="K11" s="509"/>
      <c r="L11" s="510"/>
    </row>
    <row r="12" spans="1:12" ht="21" customHeight="1">
      <c r="A12" s="18"/>
      <c r="B12" s="19"/>
      <c r="C12" s="20" t="s">
        <v>368</v>
      </c>
      <c r="D12" s="21"/>
      <c r="E12" s="17"/>
      <c r="F12" s="22"/>
      <c r="G12" s="23"/>
      <c r="H12" s="22"/>
      <c r="I12" s="23"/>
      <c r="J12" s="23"/>
      <c r="K12" s="509"/>
      <c r="L12" s="510"/>
    </row>
    <row r="13" spans="1:12" ht="21" customHeight="1">
      <c r="A13" s="16"/>
      <c r="B13" s="19"/>
      <c r="C13" s="20"/>
      <c r="D13" s="21"/>
      <c r="E13" s="17"/>
      <c r="F13" s="22"/>
      <c r="G13" s="23"/>
      <c r="H13" s="22"/>
      <c r="I13" s="23"/>
      <c r="J13" s="23"/>
      <c r="K13" s="509"/>
      <c r="L13" s="510"/>
    </row>
    <row r="14" spans="1:12" ht="21" customHeight="1">
      <c r="A14" s="16"/>
      <c r="B14" s="19"/>
      <c r="C14" s="20"/>
      <c r="D14" s="21"/>
      <c r="E14" s="17"/>
      <c r="F14" s="22"/>
      <c r="G14" s="23"/>
      <c r="H14" s="22"/>
      <c r="I14" s="23"/>
      <c r="J14" s="23"/>
      <c r="K14" s="509"/>
      <c r="L14" s="510"/>
    </row>
    <row r="15" spans="1:12" ht="21" customHeight="1">
      <c r="A15" s="16"/>
      <c r="B15" s="19"/>
      <c r="C15" s="20"/>
      <c r="D15" s="21"/>
      <c r="E15" s="17"/>
      <c r="F15" s="22"/>
      <c r="G15" s="23"/>
      <c r="H15" s="22"/>
      <c r="I15" s="23"/>
      <c r="J15" s="23"/>
      <c r="K15" s="509"/>
      <c r="L15" s="510"/>
    </row>
    <row r="16" spans="1:12" ht="21" customHeight="1">
      <c r="A16" s="16"/>
      <c r="B16" s="19"/>
      <c r="C16" s="20"/>
      <c r="D16" s="21"/>
      <c r="E16" s="17"/>
      <c r="F16" s="22"/>
      <c r="G16" s="23"/>
      <c r="H16" s="22"/>
      <c r="I16" s="23"/>
      <c r="J16" s="23"/>
      <c r="K16" s="509"/>
      <c r="L16" s="510"/>
    </row>
    <row r="17" spans="1:12" ht="21" customHeight="1">
      <c r="A17" s="16"/>
      <c r="B17" s="19"/>
      <c r="C17" s="20"/>
      <c r="D17" s="21"/>
      <c r="E17" s="17"/>
      <c r="F17" s="22"/>
      <c r="G17" s="23"/>
      <c r="H17" s="22"/>
      <c r="I17" s="23"/>
      <c r="J17" s="23"/>
      <c r="K17" s="509"/>
      <c r="L17" s="510"/>
    </row>
    <row r="18" spans="1:12" ht="21" customHeight="1">
      <c r="A18" s="16"/>
      <c r="B18" s="19"/>
      <c r="C18" s="20"/>
      <c r="D18" s="21"/>
      <c r="E18" s="17"/>
      <c r="F18" s="22"/>
      <c r="G18" s="23"/>
      <c r="H18" s="22"/>
      <c r="I18" s="23"/>
      <c r="J18" s="23"/>
      <c r="K18" s="509"/>
      <c r="L18" s="510"/>
    </row>
    <row r="19" spans="1:12" ht="21" customHeight="1">
      <c r="A19" s="16"/>
      <c r="B19" s="19"/>
      <c r="C19" s="20"/>
      <c r="D19" s="21"/>
      <c r="E19" s="17"/>
      <c r="F19" s="22"/>
      <c r="G19" s="23"/>
      <c r="H19" s="22"/>
      <c r="I19" s="23"/>
      <c r="J19" s="23"/>
      <c r="K19" s="509"/>
      <c r="L19" s="510"/>
    </row>
    <row r="20" spans="1:12" ht="21" customHeight="1">
      <c r="A20" s="16"/>
      <c r="B20" s="19"/>
      <c r="C20" s="20"/>
      <c r="D20" s="148"/>
      <c r="E20" s="17"/>
      <c r="F20" s="22"/>
      <c r="G20" s="23"/>
      <c r="H20" s="22"/>
      <c r="I20" s="23"/>
      <c r="J20" s="23"/>
      <c r="K20" s="509"/>
      <c r="L20" s="510"/>
    </row>
    <row r="21" spans="1:12" ht="21" customHeight="1">
      <c r="A21" s="16"/>
      <c r="B21" s="146"/>
      <c r="C21" s="20"/>
      <c r="D21" s="21"/>
      <c r="E21" s="17"/>
      <c r="F21" s="22"/>
      <c r="G21" s="23"/>
      <c r="H21" s="23"/>
      <c r="I21" s="23"/>
      <c r="J21" s="23"/>
      <c r="K21" s="509"/>
      <c r="L21" s="510"/>
    </row>
    <row r="22" spans="1:12" ht="21" customHeight="1">
      <c r="A22" s="98"/>
      <c r="B22" s="147"/>
      <c r="C22" s="104"/>
      <c r="D22" s="98"/>
      <c r="E22" s="99"/>
      <c r="F22" s="105"/>
      <c r="G22" s="105"/>
      <c r="H22" s="105"/>
      <c r="I22" s="105"/>
      <c r="J22" s="105"/>
      <c r="K22" s="511"/>
      <c r="L22" s="512"/>
    </row>
    <row r="23" spans="1:12" ht="21" customHeight="1">
      <c r="A23" s="36"/>
      <c r="B23" s="37" t="s">
        <v>366</v>
      </c>
      <c r="C23" s="41"/>
      <c r="D23" s="36"/>
      <c r="E23" s="5"/>
      <c r="F23" s="42"/>
      <c r="G23" s="42"/>
      <c r="H23" s="42"/>
      <c r="I23" s="42"/>
      <c r="J23" s="43">
        <f>SUM(J9:J22)</f>
        <v>0</v>
      </c>
      <c r="K23" s="513"/>
      <c r="L23" s="514"/>
    </row>
    <row r="24" spans="1:12" ht="21" customHeight="1">
      <c r="A24" s="2" t="str">
        <f>A$1</f>
        <v>ประมาณราคากลางค่าก่อสร้าง โครงการปรับปรุงโรงฝึกงานคณะวิศวกรรมศาสตร์และสถาปัตยกรรมศาสตร์ </v>
      </c>
      <c r="B24" s="2"/>
      <c r="C24" s="2"/>
      <c r="D24" s="2"/>
      <c r="E24" s="2"/>
      <c r="F24" s="2"/>
      <c r="G24" s="2"/>
      <c r="H24" s="2"/>
      <c r="I24" s="2"/>
      <c r="J24" s="2" t="str">
        <f>J$1</f>
        <v>แบบ ปร.4 แผ่นที่ </v>
      </c>
      <c r="K24" s="90" t="s">
        <v>16</v>
      </c>
      <c r="L24" s="45">
        <v>27</v>
      </c>
    </row>
    <row r="25" spans="1:12" ht="21" customHeight="1">
      <c r="A25" s="2" t="str">
        <f>A$2</f>
        <v>สถานที่ก่อสร้าง คณะวิศวกรรมศาสตร์และสถาปัตยกรรมศาสตร์ ศูนย์กลาง มทร.อีสาน</v>
      </c>
      <c r="B25" s="2"/>
      <c r="C25" s="2"/>
      <c r="D25" s="2"/>
      <c r="E25" s="2"/>
      <c r="F25" s="2"/>
      <c r="G25" s="2" t="str">
        <f>G$2</f>
        <v>แบบเลขที่                              /2558</v>
      </c>
      <c r="H25" s="2"/>
      <c r="I25" s="2"/>
      <c r="J25" s="2" t="str">
        <f>J$2</f>
        <v>รายการที่</v>
      </c>
      <c r="K25" s="30"/>
      <c r="L25" s="30"/>
    </row>
    <row r="26" spans="1:12" ht="21" customHeight="1">
      <c r="A26" s="2" t="str">
        <f>A$3</f>
        <v>ผู้ออกแบบแปลนและรายการ  : มหาวิทยาลัยเทคโนโลยีราชมงคลอีสาน</v>
      </c>
      <c r="B26" s="2"/>
      <c r="C26" s="2"/>
      <c r="D26" s="2"/>
      <c r="E26" s="2"/>
      <c r="F26" s="2"/>
      <c r="G26" s="2" t="str">
        <f>G$3</f>
        <v>ประมาณการเมื่อวันที่  </v>
      </c>
      <c r="H26" s="2"/>
      <c r="I26" s="2"/>
      <c r="J26" s="2"/>
      <c r="K26" s="30"/>
      <c r="L26" s="30"/>
    </row>
    <row r="27" spans="1:12" ht="21" customHeight="1">
      <c r="A27" s="2" t="str">
        <f>A$4</f>
        <v>ประมาณการ โดยนายรัฐพล สมนา, นายมงคล ด่านบำรุงตระกูล, นางสาวดวงนภา ศิลปสาย, นายจีรศักดิ์  สุพรมวัน</v>
      </c>
      <c r="B27" s="2"/>
      <c r="C27" s="2"/>
      <c r="D27" s="2"/>
      <c r="E27" s="2"/>
      <c r="F27" s="2"/>
      <c r="G27" s="2"/>
      <c r="H27" s="2"/>
      <c r="I27" s="2"/>
      <c r="J27" s="32"/>
      <c r="K27" s="33"/>
      <c r="L27" s="30"/>
    </row>
    <row r="28" spans="1:13" ht="21" customHeight="1">
      <c r="A28" s="3" t="s">
        <v>0</v>
      </c>
      <c r="B28" s="4"/>
      <c r="C28" s="4"/>
      <c r="D28" s="3" t="s">
        <v>1</v>
      </c>
      <c r="E28" s="3" t="s">
        <v>2</v>
      </c>
      <c r="F28" s="502" t="s">
        <v>6</v>
      </c>
      <c r="G28" s="502"/>
      <c r="H28" s="502" t="s">
        <v>5</v>
      </c>
      <c r="I28" s="502"/>
      <c r="J28" s="5" t="s">
        <v>7</v>
      </c>
      <c r="K28" s="503" t="s">
        <v>9</v>
      </c>
      <c r="L28" s="504"/>
      <c r="M28" s="6"/>
    </row>
    <row r="29" spans="1:13" ht="21" customHeight="1">
      <c r="A29" s="7"/>
      <c r="B29" s="8"/>
      <c r="C29" s="8"/>
      <c r="D29" s="7"/>
      <c r="E29" s="7"/>
      <c r="F29" s="5" t="s">
        <v>3</v>
      </c>
      <c r="G29" s="5" t="s">
        <v>4</v>
      </c>
      <c r="H29" s="5" t="s">
        <v>3</v>
      </c>
      <c r="I29" s="5" t="s">
        <v>4</v>
      </c>
      <c r="J29" s="5" t="s">
        <v>8</v>
      </c>
      <c r="K29" s="505"/>
      <c r="L29" s="506"/>
      <c r="M29" s="6"/>
    </row>
    <row r="30" spans="1:13" ht="21" customHeight="1">
      <c r="A30" s="11" t="s">
        <v>90</v>
      </c>
      <c r="B30" s="12" t="s">
        <v>93</v>
      </c>
      <c r="C30" s="13"/>
      <c r="D30" s="13"/>
      <c r="E30" s="13"/>
      <c r="F30" s="14"/>
      <c r="G30" s="14"/>
      <c r="H30" s="14"/>
      <c r="I30" s="14"/>
      <c r="J30" s="14"/>
      <c r="K30" s="507"/>
      <c r="L30" s="508"/>
      <c r="M30" s="6"/>
    </row>
    <row r="31" spans="1:12" ht="21" customHeight="1">
      <c r="A31" s="15">
        <v>1</v>
      </c>
      <c r="B31" s="24" t="s">
        <v>94</v>
      </c>
      <c r="C31" s="25"/>
      <c r="D31" s="16"/>
      <c r="E31" s="17"/>
      <c r="F31" s="18"/>
      <c r="G31" s="18"/>
      <c r="H31" s="18"/>
      <c r="I31" s="18"/>
      <c r="J31" s="18"/>
      <c r="K31" s="509"/>
      <c r="L31" s="510"/>
    </row>
    <row r="32" spans="1:12" ht="21" customHeight="1">
      <c r="A32" s="18"/>
      <c r="B32" s="19">
        <v>1.1</v>
      </c>
      <c r="C32" s="20" t="s">
        <v>95</v>
      </c>
      <c r="D32" s="21">
        <v>2200</v>
      </c>
      <c r="E32" s="17" t="s">
        <v>20</v>
      </c>
      <c r="F32" s="22"/>
      <c r="G32" s="23"/>
      <c r="H32" s="22"/>
      <c r="I32" s="23"/>
      <c r="J32" s="23"/>
      <c r="K32" s="509"/>
      <c r="L32" s="510"/>
    </row>
    <row r="33" spans="1:12" ht="21" customHeight="1">
      <c r="A33" s="16"/>
      <c r="B33" s="19">
        <v>1.2</v>
      </c>
      <c r="C33" s="20" t="s">
        <v>370</v>
      </c>
      <c r="D33" s="40">
        <v>29</v>
      </c>
      <c r="E33" s="17" t="s">
        <v>372</v>
      </c>
      <c r="F33" s="22"/>
      <c r="G33" s="23"/>
      <c r="H33" s="22"/>
      <c r="I33" s="23"/>
      <c r="J33" s="23"/>
      <c r="K33" s="509"/>
      <c r="L33" s="510"/>
    </row>
    <row r="34" spans="1:12" ht="21" customHeight="1">
      <c r="A34" s="16"/>
      <c r="B34" s="19"/>
      <c r="C34" s="20" t="s">
        <v>371</v>
      </c>
      <c r="D34" s="21"/>
      <c r="E34" s="17"/>
      <c r="F34" s="22"/>
      <c r="G34" s="23"/>
      <c r="H34" s="22"/>
      <c r="I34" s="23"/>
      <c r="J34" s="23"/>
      <c r="K34" s="509"/>
      <c r="L34" s="510"/>
    </row>
    <row r="35" spans="1:12" ht="21" customHeight="1">
      <c r="A35" s="16"/>
      <c r="B35" s="19">
        <v>1.3</v>
      </c>
      <c r="C35" s="20" t="s">
        <v>373</v>
      </c>
      <c r="D35" s="21">
        <v>56</v>
      </c>
      <c r="E35" s="17" t="s">
        <v>55</v>
      </c>
      <c r="F35" s="22"/>
      <c r="G35" s="23"/>
      <c r="H35" s="22"/>
      <c r="I35" s="23"/>
      <c r="J35" s="23"/>
      <c r="K35" s="509"/>
      <c r="L35" s="510"/>
    </row>
    <row r="36" spans="1:12" ht="21" customHeight="1">
      <c r="A36" s="16"/>
      <c r="B36" s="19"/>
      <c r="C36" s="20" t="s">
        <v>374</v>
      </c>
      <c r="D36" s="40"/>
      <c r="E36" s="17"/>
      <c r="F36" s="22"/>
      <c r="G36" s="23"/>
      <c r="H36" s="22"/>
      <c r="I36" s="23"/>
      <c r="J36" s="23"/>
      <c r="K36" s="509"/>
      <c r="L36" s="510"/>
    </row>
    <row r="37" spans="1:12" ht="21" customHeight="1">
      <c r="A37" s="16"/>
      <c r="B37" s="19">
        <v>1.4</v>
      </c>
      <c r="C37" s="20" t="s">
        <v>60</v>
      </c>
      <c r="D37" s="21">
        <v>130</v>
      </c>
      <c r="E37" s="17" t="s">
        <v>55</v>
      </c>
      <c r="F37" s="22"/>
      <c r="G37" s="23"/>
      <c r="H37" s="22"/>
      <c r="I37" s="23"/>
      <c r="J37" s="23"/>
      <c r="K37" s="509"/>
      <c r="L37" s="510"/>
    </row>
    <row r="38" spans="1:12" ht="21" customHeight="1">
      <c r="A38" s="16"/>
      <c r="B38" s="19">
        <v>1.5</v>
      </c>
      <c r="C38" s="20" t="s">
        <v>375</v>
      </c>
      <c r="D38" s="21">
        <v>30</v>
      </c>
      <c r="E38" s="17" t="s">
        <v>372</v>
      </c>
      <c r="F38" s="22"/>
      <c r="G38" s="23"/>
      <c r="H38" s="22"/>
      <c r="I38" s="23"/>
      <c r="J38" s="23"/>
      <c r="K38" s="509"/>
      <c r="L38" s="510"/>
    </row>
    <row r="39" spans="1:12" ht="21" customHeight="1">
      <c r="A39" s="16"/>
      <c r="B39" s="19">
        <v>1.6</v>
      </c>
      <c r="C39" s="20" t="s">
        <v>375</v>
      </c>
      <c r="D39" s="21">
        <v>53</v>
      </c>
      <c r="E39" s="17" t="s">
        <v>372</v>
      </c>
      <c r="F39" s="22"/>
      <c r="G39" s="23"/>
      <c r="H39" s="22"/>
      <c r="I39" s="23"/>
      <c r="J39" s="23"/>
      <c r="K39" s="509"/>
      <c r="L39" s="510"/>
    </row>
    <row r="40" spans="1:12" ht="21" customHeight="1">
      <c r="A40" s="16"/>
      <c r="B40" s="19">
        <v>1.7</v>
      </c>
      <c r="C40" s="20" t="s">
        <v>376</v>
      </c>
      <c r="D40" s="21">
        <v>330</v>
      </c>
      <c r="E40" s="17" t="s">
        <v>55</v>
      </c>
      <c r="F40" s="414"/>
      <c r="G40" s="23"/>
      <c r="H40" s="22"/>
      <c r="I40" s="23"/>
      <c r="J40" s="23"/>
      <c r="K40" s="509"/>
      <c r="L40" s="510"/>
    </row>
    <row r="41" spans="1:12" ht="21" customHeight="1">
      <c r="A41" s="16"/>
      <c r="B41" s="19">
        <v>1.8</v>
      </c>
      <c r="C41" s="20" t="s">
        <v>96</v>
      </c>
      <c r="D41" s="21">
        <v>12</v>
      </c>
      <c r="E41" s="17" t="s">
        <v>55</v>
      </c>
      <c r="F41" s="414"/>
      <c r="G41" s="23"/>
      <c r="H41" s="414"/>
      <c r="I41" s="23"/>
      <c r="J41" s="23"/>
      <c r="K41" s="509"/>
      <c r="L41" s="510"/>
    </row>
    <row r="42" spans="1:12" ht="21" customHeight="1">
      <c r="A42" s="16"/>
      <c r="B42" s="19">
        <v>1.9</v>
      </c>
      <c r="C42" s="20" t="s">
        <v>377</v>
      </c>
      <c r="D42" s="21">
        <v>470</v>
      </c>
      <c r="E42" s="17" t="s">
        <v>55</v>
      </c>
      <c r="F42" s="414"/>
      <c r="G42" s="23"/>
      <c r="H42" s="414"/>
      <c r="I42" s="23"/>
      <c r="J42" s="23"/>
      <c r="K42" s="509"/>
      <c r="L42" s="510"/>
    </row>
    <row r="43" spans="1:12" ht="21" customHeight="1">
      <c r="A43" s="16"/>
      <c r="B43" s="19"/>
      <c r="C43" s="20" t="s">
        <v>454</v>
      </c>
      <c r="D43" s="21"/>
      <c r="E43" s="17"/>
      <c r="F43" s="22"/>
      <c r="G43" s="23"/>
      <c r="H43" s="22"/>
      <c r="I43" s="23"/>
      <c r="J43" s="23"/>
      <c r="K43" s="509"/>
      <c r="L43" s="510"/>
    </row>
    <row r="44" spans="1:12" ht="21" customHeight="1">
      <c r="A44" s="16"/>
      <c r="B44" s="157">
        <v>1.2</v>
      </c>
      <c r="C44" s="20" t="s">
        <v>378</v>
      </c>
      <c r="D44" s="34">
        <v>630</v>
      </c>
      <c r="E44" s="17" t="s">
        <v>20</v>
      </c>
      <c r="F44" s="414"/>
      <c r="G44" s="23"/>
      <c r="H44" s="22"/>
      <c r="I44" s="23"/>
      <c r="J44" s="23"/>
      <c r="K44" s="509"/>
      <c r="L44" s="510"/>
    </row>
    <row r="45" spans="1:12" ht="21" customHeight="1">
      <c r="A45" s="98"/>
      <c r="B45" s="19"/>
      <c r="C45" s="20"/>
      <c r="D45" s="34"/>
      <c r="E45" s="17"/>
      <c r="F45" s="18"/>
      <c r="G45" s="23"/>
      <c r="H45" s="23"/>
      <c r="I45" s="23"/>
      <c r="J45" s="23"/>
      <c r="K45" s="511"/>
      <c r="L45" s="512"/>
    </row>
    <row r="46" spans="1:12" ht="21" customHeight="1">
      <c r="A46" s="36"/>
      <c r="B46" s="37" t="s">
        <v>47</v>
      </c>
      <c r="C46" s="37"/>
      <c r="D46" s="36"/>
      <c r="E46" s="5"/>
      <c r="F46" s="38"/>
      <c r="G46" s="39"/>
      <c r="H46" s="38"/>
      <c r="I46" s="39"/>
      <c r="J46" s="44"/>
      <c r="K46" s="513"/>
      <c r="L46" s="514"/>
    </row>
    <row r="47" spans="1:12" ht="21" customHeight="1">
      <c r="A47" s="2" t="str">
        <f>A$1</f>
        <v>ประมาณราคากลางค่าก่อสร้าง โครงการปรับปรุงโรงฝึกงานคณะวิศวกรรมศาสตร์และสถาปัตยกรรมศาสตร์ </v>
      </c>
      <c r="B47" s="2"/>
      <c r="C47" s="2"/>
      <c r="D47" s="2"/>
      <c r="E47" s="2"/>
      <c r="F47" s="2"/>
      <c r="G47" s="2"/>
      <c r="H47" s="2"/>
      <c r="I47" s="2"/>
      <c r="J47" s="2" t="str">
        <f>J$1</f>
        <v>แบบ ปร.4 แผ่นที่ </v>
      </c>
      <c r="K47" s="90" t="s">
        <v>17</v>
      </c>
      <c r="L47" s="45">
        <v>27</v>
      </c>
    </row>
    <row r="48" spans="1:12" ht="21" customHeight="1">
      <c r="A48" s="2" t="str">
        <f>A$2</f>
        <v>สถานที่ก่อสร้าง คณะวิศวกรรมศาสตร์และสถาปัตยกรรมศาสตร์ ศูนย์กลาง มทร.อีสาน</v>
      </c>
      <c r="B48" s="2"/>
      <c r="C48" s="2"/>
      <c r="D48" s="2"/>
      <c r="E48" s="2"/>
      <c r="F48" s="2"/>
      <c r="G48" s="2" t="str">
        <f>G$2</f>
        <v>แบบเลขที่                              /2558</v>
      </c>
      <c r="H48" s="2"/>
      <c r="I48" s="2"/>
      <c r="J48" s="2" t="str">
        <f>J$2</f>
        <v>รายการที่</v>
      </c>
      <c r="K48" s="30"/>
      <c r="L48" s="30"/>
    </row>
    <row r="49" spans="1:12" ht="21" customHeight="1">
      <c r="A49" s="2" t="str">
        <f>A$3</f>
        <v>ผู้ออกแบบแปลนและรายการ  : มหาวิทยาลัยเทคโนโลยีราชมงคลอีสาน</v>
      </c>
      <c r="B49" s="2"/>
      <c r="C49" s="2"/>
      <c r="D49" s="2"/>
      <c r="E49" s="2"/>
      <c r="F49" s="2"/>
      <c r="G49" s="2" t="str">
        <f>G$3</f>
        <v>ประมาณการเมื่อวันที่  </v>
      </c>
      <c r="H49" s="2"/>
      <c r="I49" s="2"/>
      <c r="J49" s="2"/>
      <c r="K49" s="30"/>
      <c r="L49" s="30"/>
    </row>
    <row r="50" spans="1:12" ht="21" customHeight="1">
      <c r="A50" s="2" t="str">
        <f>A$4</f>
        <v>ประมาณการ โดยนายรัฐพล สมนา, นายมงคล ด่านบำรุงตระกูล, นางสาวดวงนภา ศิลปสาย, นายจีรศักดิ์  สุพรมวัน</v>
      </c>
      <c r="B50" s="2"/>
      <c r="C50" s="2"/>
      <c r="D50" s="2"/>
      <c r="E50" s="2"/>
      <c r="F50" s="2"/>
      <c r="G50" s="2"/>
      <c r="H50" s="2"/>
      <c r="I50" s="2"/>
      <c r="J50" s="32"/>
      <c r="K50" s="33"/>
      <c r="L50" s="30"/>
    </row>
    <row r="51" spans="1:13" ht="21" customHeight="1">
      <c r="A51" s="3" t="s">
        <v>0</v>
      </c>
      <c r="B51" s="4"/>
      <c r="C51" s="4"/>
      <c r="D51" s="3" t="s">
        <v>1</v>
      </c>
      <c r="E51" s="3" t="s">
        <v>2</v>
      </c>
      <c r="F51" s="502" t="s">
        <v>6</v>
      </c>
      <c r="G51" s="502"/>
      <c r="H51" s="502" t="s">
        <v>5</v>
      </c>
      <c r="I51" s="502"/>
      <c r="J51" s="5" t="s">
        <v>7</v>
      </c>
      <c r="K51" s="503" t="s">
        <v>9</v>
      </c>
      <c r="L51" s="504"/>
      <c r="M51" s="6"/>
    </row>
    <row r="52" spans="1:13" ht="21" customHeight="1">
      <c r="A52" s="7"/>
      <c r="B52" s="8"/>
      <c r="C52" s="8"/>
      <c r="D52" s="7"/>
      <c r="E52" s="7"/>
      <c r="F52" s="5" t="s">
        <v>3</v>
      </c>
      <c r="G52" s="5" t="s">
        <v>4</v>
      </c>
      <c r="H52" s="5" t="s">
        <v>3</v>
      </c>
      <c r="I52" s="5" t="s">
        <v>4</v>
      </c>
      <c r="J52" s="5" t="s">
        <v>8</v>
      </c>
      <c r="K52" s="505"/>
      <c r="L52" s="506"/>
      <c r="M52" s="6"/>
    </row>
    <row r="53" spans="1:13" ht="21" customHeight="1">
      <c r="A53" s="11" t="s">
        <v>90</v>
      </c>
      <c r="B53" s="12" t="s">
        <v>102</v>
      </c>
      <c r="C53" s="13"/>
      <c r="D53" s="95"/>
      <c r="E53" s="13"/>
      <c r="F53" s="96"/>
      <c r="G53" s="97"/>
      <c r="H53" s="97"/>
      <c r="I53" s="97"/>
      <c r="J53" s="97"/>
      <c r="K53" s="507"/>
      <c r="L53" s="508"/>
      <c r="M53" s="35"/>
    </row>
    <row r="54" spans="1:12" ht="21" customHeight="1">
      <c r="A54" s="15">
        <v>1</v>
      </c>
      <c r="B54" s="24" t="s">
        <v>384</v>
      </c>
      <c r="C54" s="25"/>
      <c r="D54" s="21"/>
      <c r="E54" s="17"/>
      <c r="F54" s="22"/>
      <c r="G54" s="23"/>
      <c r="H54" s="22"/>
      <c r="I54" s="23"/>
      <c r="J54" s="23"/>
      <c r="K54" s="509"/>
      <c r="L54" s="510"/>
    </row>
    <row r="55" spans="1:12" ht="21" customHeight="1">
      <c r="A55" s="16"/>
      <c r="B55" s="19">
        <v>1.21</v>
      </c>
      <c r="C55" s="20" t="s">
        <v>97</v>
      </c>
      <c r="D55" s="21">
        <v>1043</v>
      </c>
      <c r="E55" s="17" t="s">
        <v>100</v>
      </c>
      <c r="F55" s="414"/>
      <c r="G55" s="23"/>
      <c r="H55" s="22"/>
      <c r="I55" s="23"/>
      <c r="J55" s="23"/>
      <c r="K55" s="509"/>
      <c r="L55" s="510"/>
    </row>
    <row r="56" spans="1:12" ht="21" customHeight="1">
      <c r="A56" s="16"/>
      <c r="B56" s="19"/>
      <c r="C56" s="20" t="s">
        <v>98</v>
      </c>
      <c r="D56" s="21">
        <v>11379</v>
      </c>
      <c r="E56" s="17" t="s">
        <v>100</v>
      </c>
      <c r="F56" s="414"/>
      <c r="G56" s="23"/>
      <c r="H56" s="22"/>
      <c r="I56" s="23"/>
      <c r="J56" s="23"/>
      <c r="K56" s="509"/>
      <c r="L56" s="510"/>
    </row>
    <row r="57" spans="1:12" ht="21" customHeight="1">
      <c r="A57" s="16"/>
      <c r="B57" s="19"/>
      <c r="C57" s="20" t="s">
        <v>99</v>
      </c>
      <c r="D57" s="21">
        <v>0</v>
      </c>
      <c r="E57" s="17" t="s">
        <v>100</v>
      </c>
      <c r="F57" s="414"/>
      <c r="G57" s="23"/>
      <c r="H57" s="22"/>
      <c r="I57" s="23"/>
      <c r="J57" s="23"/>
      <c r="K57" s="509"/>
      <c r="L57" s="510"/>
    </row>
    <row r="58" spans="1:12" ht="21" customHeight="1">
      <c r="A58" s="16"/>
      <c r="B58" s="19"/>
      <c r="C58" s="20" t="s">
        <v>442</v>
      </c>
      <c r="D58" s="21">
        <v>1380</v>
      </c>
      <c r="E58" s="17" t="s">
        <v>100</v>
      </c>
      <c r="F58" s="414"/>
      <c r="G58" s="23"/>
      <c r="H58" s="22"/>
      <c r="I58" s="23"/>
      <c r="J58" s="23"/>
      <c r="K58" s="509"/>
      <c r="L58" s="510"/>
    </row>
    <row r="59" spans="1:12" ht="21" customHeight="1">
      <c r="A59" s="16"/>
      <c r="B59" s="19"/>
      <c r="C59" s="20" t="s">
        <v>443</v>
      </c>
      <c r="D59" s="21">
        <v>5796</v>
      </c>
      <c r="E59" s="17" t="s">
        <v>100</v>
      </c>
      <c r="F59" s="414"/>
      <c r="G59" s="23"/>
      <c r="H59" s="22"/>
      <c r="I59" s="23"/>
      <c r="J59" s="23"/>
      <c r="K59" s="509"/>
      <c r="L59" s="510"/>
    </row>
    <row r="60" spans="1:12" ht="21" customHeight="1">
      <c r="A60" s="16"/>
      <c r="B60" s="19"/>
      <c r="C60" s="20" t="s">
        <v>444</v>
      </c>
      <c r="D60" s="21">
        <v>6576</v>
      </c>
      <c r="E60" s="17" t="s">
        <v>100</v>
      </c>
      <c r="F60" s="414"/>
      <c r="G60" s="23"/>
      <c r="H60" s="22"/>
      <c r="I60" s="23"/>
      <c r="J60" s="23"/>
      <c r="K60" s="149"/>
      <c r="L60" s="150"/>
    </row>
    <row r="61" spans="1:12" ht="21" customHeight="1">
      <c r="A61" s="16"/>
      <c r="B61" s="19">
        <v>1.22</v>
      </c>
      <c r="C61" s="20" t="s">
        <v>439</v>
      </c>
      <c r="D61" s="17">
        <v>799</v>
      </c>
      <c r="E61" s="17" t="s">
        <v>20</v>
      </c>
      <c r="F61" s="22"/>
      <c r="G61" s="23"/>
      <c r="H61" s="22"/>
      <c r="I61" s="23"/>
      <c r="J61" s="23"/>
      <c r="K61" s="149"/>
      <c r="L61" s="150"/>
    </row>
    <row r="62" spans="1:12" ht="21" customHeight="1">
      <c r="A62" s="16"/>
      <c r="B62" s="19"/>
      <c r="C62" s="20" t="s">
        <v>438</v>
      </c>
      <c r="D62" s="17"/>
      <c r="E62" s="17"/>
      <c r="F62" s="22"/>
      <c r="G62" s="23"/>
      <c r="H62" s="22"/>
      <c r="I62" s="23"/>
      <c r="J62" s="23"/>
      <c r="K62" s="149"/>
      <c r="L62" s="150"/>
    </row>
    <row r="63" spans="1:12" ht="21" customHeight="1">
      <c r="A63" s="16"/>
      <c r="B63" s="19">
        <v>1.23</v>
      </c>
      <c r="C63" s="20" t="s">
        <v>103</v>
      </c>
      <c r="D63" s="17">
        <v>290</v>
      </c>
      <c r="E63" s="17" t="s">
        <v>20</v>
      </c>
      <c r="F63" s="22"/>
      <c r="G63" s="23"/>
      <c r="H63" s="22"/>
      <c r="I63" s="23"/>
      <c r="J63" s="23"/>
      <c r="K63" s="149"/>
      <c r="L63" s="150"/>
    </row>
    <row r="64" spans="1:12" ht="21" customHeight="1">
      <c r="A64" s="34"/>
      <c r="B64" s="19"/>
      <c r="C64" s="20" t="s">
        <v>379</v>
      </c>
      <c r="D64" s="17"/>
      <c r="E64" s="17"/>
      <c r="F64" s="22"/>
      <c r="G64" s="23"/>
      <c r="H64" s="22"/>
      <c r="I64" s="23"/>
      <c r="J64" s="23"/>
      <c r="K64" s="509"/>
      <c r="L64" s="510"/>
    </row>
    <row r="65" spans="1:12" ht="21" customHeight="1">
      <c r="A65" s="34"/>
      <c r="B65" s="19">
        <v>1.24</v>
      </c>
      <c r="C65" s="20" t="s">
        <v>380</v>
      </c>
      <c r="D65" s="21">
        <v>2065</v>
      </c>
      <c r="E65" s="17" t="s">
        <v>20</v>
      </c>
      <c r="F65" s="22"/>
      <c r="G65" s="23"/>
      <c r="H65" s="22"/>
      <c r="I65" s="23"/>
      <c r="J65" s="23"/>
      <c r="K65" s="509"/>
      <c r="L65" s="510"/>
    </row>
    <row r="66" spans="1:12" ht="21" customHeight="1">
      <c r="A66" s="34"/>
      <c r="B66" s="19"/>
      <c r="C66" s="20" t="s">
        <v>381</v>
      </c>
      <c r="D66" s="21"/>
      <c r="E66" s="17"/>
      <c r="F66" s="22"/>
      <c r="G66" s="23"/>
      <c r="H66" s="22"/>
      <c r="I66" s="23"/>
      <c r="J66" s="23"/>
      <c r="K66" s="509"/>
      <c r="L66" s="510"/>
    </row>
    <row r="67" spans="1:12" ht="21" customHeight="1">
      <c r="A67" s="34"/>
      <c r="B67" s="19"/>
      <c r="C67" s="20"/>
      <c r="D67" s="34"/>
      <c r="E67" s="17"/>
      <c r="F67" s="22"/>
      <c r="G67" s="23"/>
      <c r="H67" s="22"/>
      <c r="I67" s="23"/>
      <c r="J67" s="23"/>
      <c r="K67" s="509"/>
      <c r="L67" s="510"/>
    </row>
    <row r="68" spans="1:12" ht="21" customHeight="1">
      <c r="A68" s="360"/>
      <c r="B68" s="374" t="s">
        <v>48</v>
      </c>
      <c r="C68" s="376"/>
      <c r="D68" s="360"/>
      <c r="E68" s="361"/>
      <c r="F68" s="362"/>
      <c r="G68" s="363"/>
      <c r="H68" s="362"/>
      <c r="I68" s="363"/>
      <c r="J68" s="364"/>
      <c r="K68" s="515"/>
      <c r="L68" s="516"/>
    </row>
    <row r="69" spans="1:12" ht="21" customHeight="1">
      <c r="A69" s="382"/>
      <c r="B69" s="377" t="s">
        <v>47</v>
      </c>
      <c r="C69" s="384"/>
      <c r="D69" s="382"/>
      <c r="E69" s="378"/>
      <c r="F69" s="390"/>
      <c r="G69" s="379"/>
      <c r="H69" s="390"/>
      <c r="I69" s="379"/>
      <c r="J69" s="380"/>
      <c r="K69" s="517"/>
      <c r="L69" s="518"/>
    </row>
    <row r="70" spans="1:12" ht="21" customHeight="1">
      <c r="A70" s="2" t="str">
        <f>A$1</f>
        <v>ประมาณราคากลางค่าก่อสร้าง โครงการปรับปรุงโรงฝึกงานคณะวิศวกรรมศาสตร์และสถาปัตยกรรมศาสตร์ </v>
      </c>
      <c r="B70" s="2"/>
      <c r="C70" s="2"/>
      <c r="D70" s="2"/>
      <c r="E70" s="2"/>
      <c r="F70" s="2"/>
      <c r="G70" s="2"/>
      <c r="H70" s="2"/>
      <c r="I70" s="2"/>
      <c r="J70" s="2"/>
      <c r="K70" s="90" t="s">
        <v>51</v>
      </c>
      <c r="L70" s="45">
        <v>27</v>
      </c>
    </row>
    <row r="71" spans="1:12" ht="21" customHeight="1">
      <c r="A71" s="2" t="str">
        <f>A$2</f>
        <v>สถานที่ก่อสร้าง คณะวิศวกรรมศาสตร์และสถาปัตยกรรมศาสตร์ ศูนย์กลาง มทร.อีสาน</v>
      </c>
      <c r="B71" s="2"/>
      <c r="C71" s="2"/>
      <c r="D71" s="2"/>
      <c r="E71" s="2"/>
      <c r="F71" s="2"/>
      <c r="G71" s="2"/>
      <c r="H71" s="2"/>
      <c r="I71" s="2"/>
      <c r="J71" s="2"/>
      <c r="K71" s="30"/>
      <c r="L71" s="30"/>
    </row>
    <row r="72" spans="1:12" ht="21" customHeight="1">
      <c r="A72" s="2" t="str">
        <f>A$3</f>
        <v>ผู้ออกแบบแปลนและรายการ  : มหาวิทยาลัยเทคโนโลยีราชมงคลอีสาน</v>
      </c>
      <c r="B72" s="2"/>
      <c r="C72" s="2"/>
      <c r="D72" s="2"/>
      <c r="E72" s="2"/>
      <c r="F72" s="2"/>
      <c r="G72" s="2"/>
      <c r="H72" s="2"/>
      <c r="I72" s="2"/>
      <c r="J72" s="2"/>
      <c r="K72" s="30"/>
      <c r="L72" s="30"/>
    </row>
    <row r="73" spans="1:12" ht="21" customHeight="1">
      <c r="A73" s="2" t="str">
        <f>A$4</f>
        <v>ประมาณการ โดยนายรัฐพล สมนา, นายมงคล ด่านบำรุงตระกูล, นางสาวดวงนภา ศิลปสาย, นายจีรศักดิ์  สุพรมวัน</v>
      </c>
      <c r="B73" s="2"/>
      <c r="C73" s="2"/>
      <c r="D73" s="2"/>
      <c r="E73" s="2"/>
      <c r="F73" s="2"/>
      <c r="G73" s="2"/>
      <c r="H73" s="2"/>
      <c r="I73" s="2"/>
      <c r="J73" s="32"/>
      <c r="K73" s="33"/>
      <c r="L73" s="30"/>
    </row>
    <row r="74" spans="1:13" ht="21" customHeight="1">
      <c r="A74" s="3" t="s">
        <v>0</v>
      </c>
      <c r="B74" s="4"/>
      <c r="C74" s="4"/>
      <c r="D74" s="3" t="s">
        <v>1</v>
      </c>
      <c r="E74" s="3" t="s">
        <v>2</v>
      </c>
      <c r="F74" s="5"/>
      <c r="G74" s="5"/>
      <c r="H74" s="5"/>
      <c r="I74" s="5"/>
      <c r="J74" s="5"/>
      <c r="K74" s="66" t="s">
        <v>9</v>
      </c>
      <c r="L74" s="92"/>
      <c r="M74" s="6"/>
    </row>
    <row r="75" spans="1:13" ht="21" customHeight="1">
      <c r="A75" s="7"/>
      <c r="B75" s="8"/>
      <c r="C75" s="8"/>
      <c r="D75" s="7"/>
      <c r="E75" s="7"/>
      <c r="F75" s="5"/>
      <c r="G75" s="5"/>
      <c r="H75" s="5"/>
      <c r="I75" s="5"/>
      <c r="J75" s="5"/>
      <c r="K75" s="93"/>
      <c r="L75" s="94"/>
      <c r="M75" s="6"/>
    </row>
    <row r="76" spans="1:13" ht="21" customHeight="1">
      <c r="A76" s="11" t="s">
        <v>90</v>
      </c>
      <c r="B76" s="12" t="s">
        <v>102</v>
      </c>
      <c r="C76" s="13"/>
      <c r="D76" s="95"/>
      <c r="E76" s="13"/>
      <c r="F76" s="14"/>
      <c r="G76" s="14"/>
      <c r="H76" s="14"/>
      <c r="I76" s="14"/>
      <c r="J76" s="14"/>
      <c r="K76" s="155"/>
      <c r="L76" s="156"/>
      <c r="M76" s="6"/>
    </row>
    <row r="77" spans="1:12" ht="21" customHeight="1">
      <c r="A77" s="15">
        <v>1</v>
      </c>
      <c r="B77" s="24" t="s">
        <v>384</v>
      </c>
      <c r="C77" s="25"/>
      <c r="D77" s="21"/>
      <c r="E77" s="17"/>
      <c r="F77" s="22"/>
      <c r="G77" s="23"/>
      <c r="H77" s="22"/>
      <c r="I77" s="23"/>
      <c r="J77" s="23"/>
      <c r="K77" s="149"/>
      <c r="L77" s="150"/>
    </row>
    <row r="78" spans="1:12" ht="21" customHeight="1">
      <c r="A78" s="16"/>
      <c r="B78" s="19">
        <v>1.24</v>
      </c>
      <c r="C78" s="20" t="s">
        <v>383</v>
      </c>
      <c r="D78" s="21">
        <v>1</v>
      </c>
      <c r="E78" s="17" t="s">
        <v>336</v>
      </c>
      <c r="F78" s="22"/>
      <c r="G78" s="23"/>
      <c r="H78" s="22"/>
      <c r="I78" s="23"/>
      <c r="J78" s="23"/>
      <c r="K78" s="149"/>
      <c r="L78" s="150"/>
    </row>
    <row r="79" spans="1:12" ht="21" customHeight="1">
      <c r="A79" s="16"/>
      <c r="B79" s="157"/>
      <c r="C79" s="20" t="s">
        <v>382</v>
      </c>
      <c r="D79" s="21"/>
      <c r="E79" s="17"/>
      <c r="F79" s="22"/>
      <c r="G79" s="23"/>
      <c r="H79" s="22"/>
      <c r="I79" s="23"/>
      <c r="J79" s="23"/>
      <c r="K79" s="149"/>
      <c r="L79" s="150"/>
    </row>
    <row r="80" spans="1:12" ht="21" customHeight="1">
      <c r="A80" s="16"/>
      <c r="B80" s="19">
        <v>1.25</v>
      </c>
      <c r="C80" s="20" t="s">
        <v>383</v>
      </c>
      <c r="D80" s="21">
        <v>42</v>
      </c>
      <c r="E80" s="17" t="s">
        <v>336</v>
      </c>
      <c r="F80" s="22"/>
      <c r="G80" s="23"/>
      <c r="H80" s="22"/>
      <c r="I80" s="23"/>
      <c r="J80" s="23"/>
      <c r="K80" s="149"/>
      <c r="L80" s="150"/>
    </row>
    <row r="81" spans="1:12" ht="21" customHeight="1">
      <c r="A81" s="16"/>
      <c r="B81" s="19"/>
      <c r="C81" s="20" t="s">
        <v>385</v>
      </c>
      <c r="D81" s="21"/>
      <c r="E81" s="17"/>
      <c r="F81" s="22"/>
      <c r="G81" s="23"/>
      <c r="H81" s="22"/>
      <c r="I81" s="23"/>
      <c r="J81" s="23"/>
      <c r="K81" s="149"/>
      <c r="L81" s="150"/>
    </row>
    <row r="82" spans="1:12" ht="21" customHeight="1">
      <c r="A82" s="16"/>
      <c r="B82" s="19">
        <v>1.26</v>
      </c>
      <c r="C82" s="20" t="s">
        <v>386</v>
      </c>
      <c r="D82" s="21">
        <v>187</v>
      </c>
      <c r="E82" s="17" t="s">
        <v>20</v>
      </c>
      <c r="F82" s="22"/>
      <c r="G82" s="23"/>
      <c r="H82" s="22"/>
      <c r="I82" s="23"/>
      <c r="J82" s="23"/>
      <c r="K82" s="149"/>
      <c r="L82" s="150"/>
    </row>
    <row r="83" spans="1:12" ht="21" customHeight="1">
      <c r="A83" s="16"/>
      <c r="B83" s="24"/>
      <c r="C83" s="20"/>
      <c r="D83" s="34"/>
      <c r="E83" s="17"/>
      <c r="F83" s="22"/>
      <c r="G83" s="23"/>
      <c r="H83" s="22"/>
      <c r="I83" s="23"/>
      <c r="J83" s="113"/>
      <c r="K83" s="149"/>
      <c r="L83" s="150"/>
    </row>
    <row r="84" spans="1:12" ht="21" customHeight="1">
      <c r="A84" s="16"/>
      <c r="B84" s="19"/>
      <c r="C84" s="20"/>
      <c r="D84" s="34"/>
      <c r="E84" s="17"/>
      <c r="F84" s="22"/>
      <c r="G84" s="23"/>
      <c r="H84" s="22"/>
      <c r="I84" s="23"/>
      <c r="J84" s="23"/>
      <c r="K84" s="149"/>
      <c r="L84" s="150"/>
    </row>
    <row r="85" spans="1:12" ht="21" customHeight="1">
      <c r="A85" s="15"/>
      <c r="B85" s="24"/>
      <c r="C85" s="25"/>
      <c r="D85" s="34"/>
      <c r="E85" s="17"/>
      <c r="F85" s="22"/>
      <c r="G85" s="23"/>
      <c r="H85" s="22"/>
      <c r="I85" s="23"/>
      <c r="J85" s="23"/>
      <c r="K85" s="149"/>
      <c r="L85" s="150"/>
    </row>
    <row r="86" spans="1:12" ht="21" customHeight="1">
      <c r="A86" s="102"/>
      <c r="B86" s="19"/>
      <c r="C86" s="20"/>
      <c r="D86" s="34"/>
      <c r="E86" s="17"/>
      <c r="F86" s="22"/>
      <c r="G86" s="23"/>
      <c r="H86" s="22"/>
      <c r="I86" s="23"/>
      <c r="J86" s="23"/>
      <c r="K86" s="149"/>
      <c r="L86" s="150"/>
    </row>
    <row r="87" spans="1:12" ht="21" customHeight="1">
      <c r="A87" s="102"/>
      <c r="B87" s="157"/>
      <c r="C87" s="20"/>
      <c r="D87" s="21"/>
      <c r="E87" s="17"/>
      <c r="F87" s="22"/>
      <c r="G87" s="23"/>
      <c r="H87" s="22"/>
      <c r="I87" s="23"/>
      <c r="J87" s="23"/>
      <c r="K87" s="149"/>
      <c r="L87" s="150"/>
    </row>
    <row r="88" spans="1:12" ht="21" customHeight="1">
      <c r="A88" s="102"/>
      <c r="B88" s="19"/>
      <c r="C88" s="20"/>
      <c r="D88" s="21"/>
      <c r="E88" s="17"/>
      <c r="F88" s="22"/>
      <c r="G88" s="23"/>
      <c r="H88" s="22"/>
      <c r="I88" s="23"/>
      <c r="J88" s="23"/>
      <c r="K88" s="149"/>
      <c r="L88" s="150"/>
    </row>
    <row r="89" spans="1:12" ht="21" customHeight="1">
      <c r="A89" s="109"/>
      <c r="B89" s="19"/>
      <c r="C89" s="20"/>
      <c r="D89" s="21"/>
      <c r="E89" s="17"/>
      <c r="F89" s="22"/>
      <c r="G89" s="23"/>
      <c r="H89" s="22"/>
      <c r="I89" s="23"/>
      <c r="J89" s="23"/>
      <c r="K89" s="149"/>
      <c r="L89" s="150"/>
    </row>
    <row r="90" spans="1:12" ht="21" customHeight="1">
      <c r="A90" s="109"/>
      <c r="B90" s="19"/>
      <c r="C90" s="20"/>
      <c r="D90" s="34"/>
      <c r="E90" s="17"/>
      <c r="F90" s="22"/>
      <c r="G90" s="23"/>
      <c r="H90" s="22"/>
      <c r="I90" s="23"/>
      <c r="J90" s="23"/>
      <c r="K90" s="149"/>
      <c r="L90" s="150"/>
    </row>
    <row r="91" spans="1:12" ht="21" customHeight="1">
      <c r="A91" s="103"/>
      <c r="B91" s="392" t="s">
        <v>48</v>
      </c>
      <c r="C91" s="393"/>
      <c r="D91" s="34"/>
      <c r="E91" s="17"/>
      <c r="F91" s="22"/>
      <c r="G91" s="23"/>
      <c r="H91" s="22"/>
      <c r="I91" s="23"/>
      <c r="J91" s="113"/>
      <c r="K91" s="151"/>
      <c r="L91" s="152"/>
    </row>
    <row r="92" spans="1:12" ht="21" customHeight="1">
      <c r="A92" s="36"/>
      <c r="B92" s="391" t="s">
        <v>387</v>
      </c>
      <c r="C92" s="107"/>
      <c r="D92" s="36"/>
      <c r="E92" s="5"/>
      <c r="F92" s="38"/>
      <c r="G92" s="39"/>
      <c r="H92" s="38"/>
      <c r="I92" s="39"/>
      <c r="J92" s="44"/>
      <c r="K92" s="153"/>
      <c r="L92" s="154"/>
    </row>
    <row r="93" spans="1:12" ht="21" customHeight="1">
      <c r="A93" s="2" t="str">
        <f>A$1</f>
        <v>ประมาณราคากลางค่าก่อสร้าง โครงการปรับปรุงโรงฝึกงานคณะวิศวกรรมศาสตร์และสถาปัตยกรรมศาสตร์ </v>
      </c>
      <c r="B93" s="2"/>
      <c r="C93" s="2"/>
      <c r="D93" s="2"/>
      <c r="E93" s="2"/>
      <c r="F93" s="2"/>
      <c r="G93" s="2"/>
      <c r="H93" s="2"/>
      <c r="I93" s="2"/>
      <c r="J93" s="2" t="str">
        <f>J$1</f>
        <v>แบบ ปร.4 แผ่นที่ </v>
      </c>
      <c r="K93" s="90" t="s">
        <v>18</v>
      </c>
      <c r="L93" s="45">
        <v>27</v>
      </c>
    </row>
    <row r="94" spans="1:12" ht="21" customHeight="1">
      <c r="A94" s="2" t="str">
        <f>A$2</f>
        <v>สถานที่ก่อสร้าง คณะวิศวกรรมศาสตร์และสถาปัตยกรรมศาสตร์ ศูนย์กลาง มทร.อีสาน</v>
      </c>
      <c r="B94" s="2"/>
      <c r="C94" s="2"/>
      <c r="D94" s="2"/>
      <c r="E94" s="2"/>
      <c r="F94" s="2"/>
      <c r="G94" s="2" t="str">
        <f>G$2</f>
        <v>แบบเลขที่                              /2558</v>
      </c>
      <c r="H94" s="2"/>
      <c r="I94" s="2"/>
      <c r="J94" s="2" t="str">
        <f>J$2</f>
        <v>รายการที่</v>
      </c>
      <c r="K94" s="30"/>
      <c r="L94" s="30"/>
    </row>
    <row r="95" spans="1:12" ht="21" customHeight="1">
      <c r="A95" s="2" t="str">
        <f>A$3</f>
        <v>ผู้ออกแบบแปลนและรายการ  : มหาวิทยาลัยเทคโนโลยีราชมงคลอีสาน</v>
      </c>
      <c r="B95" s="2"/>
      <c r="C95" s="2"/>
      <c r="D95" s="2"/>
      <c r="E95" s="2"/>
      <c r="F95" s="2"/>
      <c r="G95" s="2" t="str">
        <f>G$3</f>
        <v>ประมาณการเมื่อวันที่  </v>
      </c>
      <c r="H95" s="2"/>
      <c r="I95" s="2"/>
      <c r="J95" s="2"/>
      <c r="K95" s="30"/>
      <c r="L95" s="30"/>
    </row>
    <row r="96" spans="1:12" ht="21" customHeight="1">
      <c r="A96" s="2" t="str">
        <f>A$4</f>
        <v>ประมาณการ โดยนายรัฐพล สมนา, นายมงคล ด่านบำรุงตระกูล, นางสาวดวงนภา ศิลปสาย, นายจีรศักดิ์  สุพรมวัน</v>
      </c>
      <c r="B96" s="2"/>
      <c r="C96" s="2"/>
      <c r="D96" s="2"/>
      <c r="E96" s="2"/>
      <c r="F96" s="2"/>
      <c r="G96" s="2"/>
      <c r="H96" s="2"/>
      <c r="I96" s="2"/>
      <c r="J96" s="32"/>
      <c r="K96" s="33"/>
      <c r="L96" s="30"/>
    </row>
    <row r="97" spans="1:13" ht="21" customHeight="1">
      <c r="A97" s="3" t="s">
        <v>0</v>
      </c>
      <c r="B97" s="4"/>
      <c r="C97" s="4"/>
      <c r="D97" s="3" t="s">
        <v>1</v>
      </c>
      <c r="E97" s="3" t="s">
        <v>2</v>
      </c>
      <c r="F97" s="5" t="s">
        <v>6</v>
      </c>
      <c r="G97" s="5"/>
      <c r="H97" s="5" t="s">
        <v>5</v>
      </c>
      <c r="I97" s="5"/>
      <c r="J97" s="5" t="s">
        <v>7</v>
      </c>
      <c r="K97" s="66" t="s">
        <v>9</v>
      </c>
      <c r="L97" s="92"/>
      <c r="M97" s="6"/>
    </row>
    <row r="98" spans="1:13" ht="21" customHeight="1">
      <c r="A98" s="7"/>
      <c r="B98" s="8"/>
      <c r="C98" s="8"/>
      <c r="D98" s="7"/>
      <c r="E98" s="7"/>
      <c r="F98" s="5" t="s">
        <v>3</v>
      </c>
      <c r="G98" s="5" t="s">
        <v>4</v>
      </c>
      <c r="H98" s="5" t="s">
        <v>3</v>
      </c>
      <c r="I98" s="5" t="s">
        <v>4</v>
      </c>
      <c r="J98" s="5" t="s">
        <v>8</v>
      </c>
      <c r="K98" s="93"/>
      <c r="L98" s="94"/>
      <c r="M98" s="6"/>
    </row>
    <row r="99" spans="1:13" ht="21" customHeight="1">
      <c r="A99" s="11" t="s">
        <v>90</v>
      </c>
      <c r="B99" s="12" t="s">
        <v>102</v>
      </c>
      <c r="C99" s="13"/>
      <c r="D99" s="21"/>
      <c r="E99" s="17"/>
      <c r="F99" s="22"/>
      <c r="G99" s="23"/>
      <c r="H99" s="23"/>
      <c r="I99" s="23"/>
      <c r="J99" s="23"/>
      <c r="K99" s="149"/>
      <c r="L99" s="150"/>
      <c r="M99" s="6"/>
    </row>
    <row r="100" spans="1:12" ht="21" customHeight="1">
      <c r="A100" s="15">
        <v>2</v>
      </c>
      <c r="B100" s="24" t="s">
        <v>437</v>
      </c>
      <c r="C100" s="25"/>
      <c r="D100" s="34"/>
      <c r="E100" s="17"/>
      <c r="F100" s="22"/>
      <c r="G100" s="23"/>
      <c r="H100" s="22"/>
      <c r="I100" s="23"/>
      <c r="J100" s="23"/>
      <c r="K100" s="149"/>
      <c r="L100" s="150"/>
    </row>
    <row r="101" spans="1:12" ht="21" customHeight="1">
      <c r="A101" s="109"/>
      <c r="B101" s="19">
        <v>2.1</v>
      </c>
      <c r="C101" s="20" t="s">
        <v>389</v>
      </c>
      <c r="D101" s="34"/>
      <c r="E101" s="17"/>
      <c r="F101" s="22"/>
      <c r="G101" s="23"/>
      <c r="H101" s="22"/>
      <c r="I101" s="23"/>
      <c r="J101" s="23"/>
      <c r="K101" s="149"/>
      <c r="L101" s="150"/>
    </row>
    <row r="102" spans="1:12" ht="21" customHeight="1">
      <c r="A102" s="109"/>
      <c r="B102" s="157"/>
      <c r="C102" s="20" t="s">
        <v>390</v>
      </c>
      <c r="D102" s="21">
        <v>9401</v>
      </c>
      <c r="E102" s="17" t="s">
        <v>100</v>
      </c>
      <c r="F102" s="414"/>
      <c r="G102" s="23"/>
      <c r="H102" s="22"/>
      <c r="I102" s="23"/>
      <c r="J102" s="23"/>
      <c r="K102" s="509"/>
      <c r="L102" s="510"/>
    </row>
    <row r="103" spans="1:12" ht="21" customHeight="1">
      <c r="A103" s="19"/>
      <c r="B103" s="19"/>
      <c r="C103" s="20" t="s">
        <v>403</v>
      </c>
      <c r="D103" s="21">
        <v>1547</v>
      </c>
      <c r="E103" s="17" t="s">
        <v>100</v>
      </c>
      <c r="F103" s="414"/>
      <c r="G103" s="23"/>
      <c r="H103" s="22"/>
      <c r="I103" s="23"/>
      <c r="J103" s="23"/>
      <c r="K103" s="509"/>
      <c r="L103" s="510"/>
    </row>
    <row r="104" spans="1:12" ht="21" customHeight="1">
      <c r="A104" s="110"/>
      <c r="B104" s="19"/>
      <c r="C104" s="20" t="s">
        <v>388</v>
      </c>
      <c r="D104" s="21">
        <v>750</v>
      </c>
      <c r="E104" s="17" t="s">
        <v>100</v>
      </c>
      <c r="F104" s="414"/>
      <c r="G104" s="23"/>
      <c r="H104" s="22"/>
      <c r="I104" s="23"/>
      <c r="J104" s="23"/>
      <c r="K104" s="509"/>
      <c r="L104" s="510"/>
    </row>
    <row r="105" spans="1:12" ht="21" customHeight="1">
      <c r="A105" s="109"/>
      <c r="B105" s="19"/>
      <c r="C105" s="20" t="s">
        <v>446</v>
      </c>
      <c r="D105" s="21">
        <v>128</v>
      </c>
      <c r="E105" s="17" t="s">
        <v>100</v>
      </c>
      <c r="F105" s="414"/>
      <c r="G105" s="23"/>
      <c r="H105" s="22"/>
      <c r="I105" s="23"/>
      <c r="J105" s="23"/>
      <c r="K105" s="509"/>
      <c r="L105" s="510"/>
    </row>
    <row r="106" spans="1:12" ht="21" customHeight="1">
      <c r="A106" s="110"/>
      <c r="B106" s="19"/>
      <c r="C106" s="395" t="s">
        <v>447</v>
      </c>
      <c r="D106" s="34">
        <v>2411</v>
      </c>
      <c r="E106" s="17" t="s">
        <v>100</v>
      </c>
      <c r="F106" s="414"/>
      <c r="G106" s="23"/>
      <c r="H106" s="22"/>
      <c r="I106" s="23"/>
      <c r="J106" s="23"/>
      <c r="K106" s="509"/>
      <c r="L106" s="510"/>
    </row>
    <row r="107" spans="1:12" ht="21" customHeight="1">
      <c r="A107" s="109"/>
      <c r="B107" s="19"/>
      <c r="C107" s="395" t="s">
        <v>405</v>
      </c>
      <c r="D107" s="412">
        <v>5714</v>
      </c>
      <c r="E107" s="17" t="s">
        <v>100</v>
      </c>
      <c r="F107" s="414"/>
      <c r="G107" s="23"/>
      <c r="H107" s="22"/>
      <c r="I107" s="23"/>
      <c r="J107" s="23"/>
      <c r="K107" s="509"/>
      <c r="L107" s="510"/>
    </row>
    <row r="108" spans="1:12" ht="21" customHeight="1">
      <c r="A108" s="109"/>
      <c r="B108" s="19"/>
      <c r="C108" s="395" t="s">
        <v>391</v>
      </c>
      <c r="D108" s="412">
        <v>2232</v>
      </c>
      <c r="E108" s="17" t="s">
        <v>100</v>
      </c>
      <c r="F108" s="414"/>
      <c r="G108" s="23"/>
      <c r="H108" s="22"/>
      <c r="I108" s="23"/>
      <c r="J108" s="23"/>
      <c r="K108" s="509"/>
      <c r="L108" s="510"/>
    </row>
    <row r="109" spans="1:12" ht="21" customHeight="1">
      <c r="A109" s="9"/>
      <c r="B109" s="19"/>
      <c r="C109" s="395" t="s">
        <v>448</v>
      </c>
      <c r="D109" s="412">
        <v>2610</v>
      </c>
      <c r="E109" s="17" t="s">
        <v>100</v>
      </c>
      <c r="F109" s="414"/>
      <c r="G109" s="23"/>
      <c r="H109" s="22"/>
      <c r="I109" s="23"/>
      <c r="J109" s="23"/>
      <c r="K109" s="509"/>
      <c r="L109" s="510"/>
    </row>
    <row r="110" spans="1:12" ht="21" customHeight="1">
      <c r="A110" s="10"/>
      <c r="B110" s="19"/>
      <c r="C110" s="395" t="s">
        <v>407</v>
      </c>
      <c r="D110" s="412">
        <v>2830</v>
      </c>
      <c r="E110" s="17" t="s">
        <v>100</v>
      </c>
      <c r="F110" s="414"/>
      <c r="G110" s="23"/>
      <c r="H110" s="22"/>
      <c r="I110" s="23"/>
      <c r="J110" s="23"/>
      <c r="K110" s="511"/>
      <c r="L110" s="512"/>
    </row>
    <row r="111" spans="1:12" ht="21" customHeight="1">
      <c r="A111" s="16"/>
      <c r="B111" s="28"/>
      <c r="C111" s="395" t="s">
        <v>408</v>
      </c>
      <c r="D111" s="412">
        <v>1500</v>
      </c>
      <c r="E111" s="17" t="s">
        <v>100</v>
      </c>
      <c r="F111" s="414"/>
      <c r="G111" s="23"/>
      <c r="H111" s="22"/>
      <c r="I111" s="23"/>
      <c r="J111" s="23"/>
      <c r="K111" s="149"/>
      <c r="L111" s="150"/>
    </row>
    <row r="112" spans="1:12" ht="21" customHeight="1">
      <c r="A112" s="16"/>
      <c r="B112" s="111"/>
      <c r="C112" s="395" t="s">
        <v>449</v>
      </c>
      <c r="D112" s="412">
        <v>8220</v>
      </c>
      <c r="E112" s="17" t="s">
        <v>100</v>
      </c>
      <c r="F112" s="414"/>
      <c r="G112" s="23"/>
      <c r="H112" s="22"/>
      <c r="I112" s="23"/>
      <c r="J112" s="23"/>
      <c r="K112" s="149"/>
      <c r="L112" s="150"/>
    </row>
    <row r="113" spans="1:12" ht="21" customHeight="1">
      <c r="A113" s="16"/>
      <c r="B113" s="28"/>
      <c r="C113" s="395" t="s">
        <v>450</v>
      </c>
      <c r="D113" s="412">
        <v>3822</v>
      </c>
      <c r="E113" s="17" t="s">
        <v>100</v>
      </c>
      <c r="F113" s="414"/>
      <c r="G113" s="23"/>
      <c r="H113" s="22"/>
      <c r="I113" s="23"/>
      <c r="J113" s="23"/>
      <c r="K113" s="149"/>
      <c r="L113" s="150"/>
    </row>
    <row r="114" spans="1:12" ht="21" customHeight="1">
      <c r="A114" s="112"/>
      <c r="B114" s="398"/>
      <c r="C114" s="399" t="s">
        <v>453</v>
      </c>
      <c r="D114" s="412">
        <v>1836</v>
      </c>
      <c r="E114" s="361" t="s">
        <v>100</v>
      </c>
      <c r="F114" s="414"/>
      <c r="G114" s="401"/>
      <c r="H114" s="400"/>
      <c r="I114" s="401"/>
      <c r="J114" s="401"/>
      <c r="K114" s="396"/>
      <c r="L114" s="397"/>
    </row>
    <row r="115" spans="1:12" ht="21" customHeight="1">
      <c r="A115" s="65"/>
      <c r="B115" s="402" t="s">
        <v>47</v>
      </c>
      <c r="C115" s="37"/>
      <c r="D115" s="36"/>
      <c r="E115" s="5"/>
      <c r="F115" s="38"/>
      <c r="G115" s="39"/>
      <c r="H115" s="38"/>
      <c r="I115" s="39"/>
      <c r="J115" s="44"/>
      <c r="K115" s="153"/>
      <c r="L115" s="154"/>
    </row>
    <row r="116" spans="1:12" ht="21" customHeight="1">
      <c r="A116" s="2" t="str">
        <f>A$1</f>
        <v>ประมาณราคากลางค่าก่อสร้าง โครงการปรับปรุงโรงฝึกงานคณะวิศวกรรมศาสตร์และสถาปัตยกรรมศาสตร์ </v>
      </c>
      <c r="B116" s="2"/>
      <c r="C116" s="2"/>
      <c r="D116" s="2"/>
      <c r="E116" s="2"/>
      <c r="F116" s="2"/>
      <c r="G116" s="2"/>
      <c r="H116" s="2"/>
      <c r="I116" s="2"/>
      <c r="J116" s="2" t="str">
        <f>J$1</f>
        <v>แบบ ปร.4 แผ่นที่ </v>
      </c>
      <c r="K116" s="90" t="s">
        <v>52</v>
      </c>
      <c r="L116" s="45">
        <v>27</v>
      </c>
    </row>
    <row r="117" spans="1:12" ht="21" customHeight="1">
      <c r="A117" s="2" t="str">
        <f>A$2</f>
        <v>สถานที่ก่อสร้าง คณะวิศวกรรมศาสตร์และสถาปัตยกรรมศาสตร์ ศูนย์กลาง มทร.อีสาน</v>
      </c>
      <c r="B117" s="2"/>
      <c r="C117" s="2"/>
      <c r="D117" s="2"/>
      <c r="E117" s="2"/>
      <c r="F117" s="2"/>
      <c r="G117" s="2" t="str">
        <f>G$2</f>
        <v>แบบเลขที่                              /2558</v>
      </c>
      <c r="H117" s="2"/>
      <c r="I117" s="2"/>
      <c r="J117" s="2" t="str">
        <f>J$2</f>
        <v>รายการที่</v>
      </c>
      <c r="K117" s="30"/>
      <c r="L117" s="30"/>
    </row>
    <row r="118" spans="1:12" ht="21">
      <c r="A118" s="2" t="str">
        <f>A$3</f>
        <v>ผู้ออกแบบแปลนและรายการ  : มหาวิทยาลัยเทคโนโลยีราชมงคลอีสาน</v>
      </c>
      <c r="B118" s="2"/>
      <c r="C118" s="2"/>
      <c r="D118" s="2"/>
      <c r="E118" s="2"/>
      <c r="F118" s="2"/>
      <c r="G118" s="2" t="str">
        <f>G$3</f>
        <v>ประมาณการเมื่อวันที่  </v>
      </c>
      <c r="H118" s="2"/>
      <c r="I118" s="2"/>
      <c r="J118" s="2"/>
      <c r="K118" s="30"/>
      <c r="L118" s="30"/>
    </row>
    <row r="119" spans="1:12" ht="21">
      <c r="A119" s="2" t="str">
        <f>A$4</f>
        <v>ประมาณการ โดยนายรัฐพล สมนา, นายมงคล ด่านบำรุงตระกูล, นางสาวดวงนภา ศิลปสาย, นายจีรศักดิ์  สุพรมวัน</v>
      </c>
      <c r="B119" s="2"/>
      <c r="C119" s="2"/>
      <c r="D119" s="2"/>
      <c r="E119" s="2"/>
      <c r="F119" s="2"/>
      <c r="G119" s="2"/>
      <c r="H119" s="2"/>
      <c r="I119" s="2"/>
      <c r="J119" s="31"/>
      <c r="K119" s="30"/>
      <c r="L119" s="30"/>
    </row>
    <row r="120" spans="1:12" ht="21">
      <c r="A120" s="3" t="s">
        <v>0</v>
      </c>
      <c r="B120" s="4"/>
      <c r="C120" s="4"/>
      <c r="D120" s="3" t="s">
        <v>1</v>
      </c>
      <c r="E120" s="3" t="s">
        <v>2</v>
      </c>
      <c r="F120" s="5" t="s">
        <v>6</v>
      </c>
      <c r="G120" s="5"/>
      <c r="H120" s="5" t="s">
        <v>5</v>
      </c>
      <c r="I120" s="5"/>
      <c r="J120" s="5" t="s">
        <v>7</v>
      </c>
      <c r="K120" s="66" t="s">
        <v>9</v>
      </c>
      <c r="L120" s="92"/>
    </row>
    <row r="121" spans="1:12" ht="21">
      <c r="A121" s="7"/>
      <c r="B121" s="8"/>
      <c r="C121" s="8"/>
      <c r="D121" s="7"/>
      <c r="E121" s="7"/>
      <c r="F121" s="5" t="s">
        <v>3</v>
      </c>
      <c r="G121" s="5" t="s">
        <v>4</v>
      </c>
      <c r="H121" s="5" t="s">
        <v>3</v>
      </c>
      <c r="I121" s="5" t="s">
        <v>4</v>
      </c>
      <c r="J121" s="5" t="s">
        <v>8</v>
      </c>
      <c r="K121" s="93"/>
      <c r="L121" s="94"/>
    </row>
    <row r="122" spans="1:12" ht="21">
      <c r="A122" s="11" t="s">
        <v>90</v>
      </c>
      <c r="B122" s="12" t="s">
        <v>102</v>
      </c>
      <c r="C122" s="13"/>
      <c r="D122" s="95"/>
      <c r="E122" s="13"/>
      <c r="F122" s="96"/>
      <c r="G122" s="97"/>
      <c r="H122" s="97"/>
      <c r="I122" s="97"/>
      <c r="J122" s="97"/>
      <c r="K122" s="155"/>
      <c r="L122" s="156"/>
    </row>
    <row r="123" spans="1:12" ht="21" customHeight="1">
      <c r="A123" s="15">
        <v>2</v>
      </c>
      <c r="B123" s="24" t="s">
        <v>392</v>
      </c>
      <c r="C123" s="25"/>
      <c r="D123" s="34"/>
      <c r="E123" s="17"/>
      <c r="F123" s="22"/>
      <c r="G123" s="23"/>
      <c r="H123" s="22"/>
      <c r="I123" s="23"/>
      <c r="J123" s="23"/>
      <c r="K123" s="149"/>
      <c r="L123" s="150"/>
    </row>
    <row r="124" spans="1:12" ht="21" customHeight="1">
      <c r="A124" s="16"/>
      <c r="B124" s="19">
        <v>2.1</v>
      </c>
      <c r="C124" s="20" t="s">
        <v>389</v>
      </c>
      <c r="D124" s="34"/>
      <c r="E124" s="17"/>
      <c r="F124" s="22"/>
      <c r="G124" s="23"/>
      <c r="H124" s="22"/>
      <c r="I124" s="23"/>
      <c r="J124" s="23"/>
      <c r="K124" s="149"/>
      <c r="L124" s="150"/>
    </row>
    <row r="125" spans="1:12" ht="21" customHeight="1">
      <c r="A125" s="16"/>
      <c r="B125" s="157"/>
      <c r="C125" s="403" t="s">
        <v>455</v>
      </c>
      <c r="D125" s="21">
        <v>0</v>
      </c>
      <c r="E125" s="17" t="s">
        <v>100</v>
      </c>
      <c r="F125" s="414"/>
      <c r="G125" s="23"/>
      <c r="H125" s="22"/>
      <c r="I125" s="23"/>
      <c r="J125" s="23"/>
      <c r="K125" s="509"/>
      <c r="L125" s="510"/>
    </row>
    <row r="126" spans="1:12" ht="21" customHeight="1">
      <c r="A126" s="16"/>
      <c r="B126" s="19"/>
      <c r="C126" s="20" t="s">
        <v>457</v>
      </c>
      <c r="D126" s="21">
        <v>0</v>
      </c>
      <c r="E126" s="17" t="s">
        <v>100</v>
      </c>
      <c r="F126" s="414"/>
      <c r="G126" s="23"/>
      <c r="H126" s="22"/>
      <c r="I126" s="23"/>
      <c r="J126" s="23"/>
      <c r="K126" s="509"/>
      <c r="L126" s="510"/>
    </row>
    <row r="127" spans="1:12" ht="21" customHeight="1">
      <c r="A127" s="172"/>
      <c r="B127" s="19"/>
      <c r="C127" s="20" t="s">
        <v>456</v>
      </c>
      <c r="D127" s="21">
        <v>0</v>
      </c>
      <c r="E127" s="17" t="s">
        <v>100</v>
      </c>
      <c r="F127" s="414"/>
      <c r="G127" s="23"/>
      <c r="H127" s="22"/>
      <c r="I127" s="23"/>
      <c r="J127" s="23"/>
      <c r="K127" s="509"/>
      <c r="L127" s="510"/>
    </row>
    <row r="128" spans="1:12" ht="21" customHeight="1">
      <c r="A128" s="15"/>
      <c r="B128" s="157"/>
      <c r="C128" s="403" t="s">
        <v>406</v>
      </c>
      <c r="D128" s="21">
        <v>1052</v>
      </c>
      <c r="E128" s="17" t="s">
        <v>100</v>
      </c>
      <c r="F128" s="414"/>
      <c r="G128" s="23"/>
      <c r="H128" s="22"/>
      <c r="I128" s="23"/>
      <c r="J128" s="23"/>
      <c r="K128" s="509"/>
      <c r="L128" s="510"/>
    </row>
    <row r="129" spans="1:12" ht="21" customHeight="1">
      <c r="A129" s="16"/>
      <c r="B129" s="19"/>
      <c r="C129" s="20" t="s">
        <v>404</v>
      </c>
      <c r="D129" s="21">
        <v>35664</v>
      </c>
      <c r="E129" s="17" t="s">
        <v>100</v>
      </c>
      <c r="F129" s="414"/>
      <c r="G129" s="23"/>
      <c r="H129" s="22"/>
      <c r="I129" s="23"/>
      <c r="J129" s="23"/>
      <c r="K129" s="149"/>
      <c r="L129" s="150"/>
    </row>
    <row r="130" spans="1:12" ht="21" customHeight="1">
      <c r="A130" s="16"/>
      <c r="B130" s="19"/>
      <c r="C130" s="20" t="s">
        <v>451</v>
      </c>
      <c r="D130" s="21">
        <v>11764</v>
      </c>
      <c r="E130" s="17" t="s">
        <v>100</v>
      </c>
      <c r="F130" s="414"/>
      <c r="G130" s="23"/>
      <c r="H130" s="22"/>
      <c r="I130" s="23"/>
      <c r="J130" s="23"/>
      <c r="K130" s="149"/>
      <c r="L130" s="150"/>
    </row>
    <row r="131" spans="1:12" ht="21" customHeight="1">
      <c r="A131" s="16"/>
      <c r="B131" s="157"/>
      <c r="C131" s="20" t="s">
        <v>452</v>
      </c>
      <c r="D131" s="21">
        <v>7183</v>
      </c>
      <c r="E131" s="17" t="s">
        <v>100</v>
      </c>
      <c r="F131" s="414"/>
      <c r="G131" s="23"/>
      <c r="H131" s="22"/>
      <c r="I131" s="23"/>
      <c r="J131" s="23"/>
      <c r="K131" s="149"/>
      <c r="L131" s="150"/>
    </row>
    <row r="132" spans="1:12" ht="21" customHeight="1">
      <c r="A132" s="16"/>
      <c r="B132" s="19">
        <v>2.2</v>
      </c>
      <c r="C132" s="20" t="s">
        <v>393</v>
      </c>
      <c r="D132" s="34"/>
      <c r="E132" s="17"/>
      <c r="F132" s="22"/>
      <c r="G132" s="23"/>
      <c r="H132" s="22"/>
      <c r="I132" s="23"/>
      <c r="J132" s="23"/>
      <c r="K132" s="149"/>
      <c r="L132" s="150"/>
    </row>
    <row r="133" spans="1:12" ht="21" customHeight="1">
      <c r="A133" s="16"/>
      <c r="B133" s="157"/>
      <c r="C133" s="20" t="s">
        <v>394</v>
      </c>
      <c r="D133" s="21">
        <v>103</v>
      </c>
      <c r="E133" s="17" t="s">
        <v>100</v>
      </c>
      <c r="F133" s="414"/>
      <c r="G133" s="23"/>
      <c r="H133" s="22"/>
      <c r="I133" s="23"/>
      <c r="J133" s="23"/>
      <c r="K133" s="149"/>
      <c r="L133" s="150"/>
    </row>
    <row r="134" spans="1:12" ht="21" customHeight="1">
      <c r="A134" s="16"/>
      <c r="B134" s="19"/>
      <c r="C134" s="20" t="s">
        <v>435</v>
      </c>
      <c r="D134" s="21">
        <v>11203</v>
      </c>
      <c r="E134" s="17" t="s">
        <v>100</v>
      </c>
      <c r="F134" s="414"/>
      <c r="G134" s="23"/>
      <c r="H134" s="22"/>
      <c r="I134" s="23"/>
      <c r="J134" s="23"/>
      <c r="K134" s="149"/>
      <c r="L134" s="150"/>
    </row>
    <row r="135" spans="1:12" ht="21" customHeight="1">
      <c r="A135" s="16"/>
      <c r="B135" s="19"/>
      <c r="C135" s="20" t="s">
        <v>436</v>
      </c>
      <c r="D135" s="21">
        <v>10275</v>
      </c>
      <c r="E135" s="17" t="s">
        <v>100</v>
      </c>
      <c r="F135" s="414"/>
      <c r="G135" s="23"/>
      <c r="H135" s="22"/>
      <c r="I135" s="23"/>
      <c r="J135" s="23"/>
      <c r="K135" s="149"/>
      <c r="L135" s="150"/>
    </row>
    <row r="136" spans="1:12" ht="21" customHeight="1">
      <c r="A136" s="16"/>
      <c r="B136" s="19"/>
      <c r="C136" s="20" t="s">
        <v>395</v>
      </c>
      <c r="D136" s="21">
        <v>6800</v>
      </c>
      <c r="E136" s="17" t="s">
        <v>100</v>
      </c>
      <c r="F136" s="414"/>
      <c r="G136" s="23"/>
      <c r="H136" s="22"/>
      <c r="I136" s="23"/>
      <c r="J136" s="23"/>
      <c r="K136" s="149"/>
      <c r="L136" s="150"/>
    </row>
    <row r="137" spans="1:12" ht="21" customHeight="1">
      <c r="A137" s="98"/>
      <c r="B137" s="89" t="s">
        <v>48</v>
      </c>
      <c r="C137" s="104"/>
      <c r="D137" s="98"/>
      <c r="E137" s="99"/>
      <c r="F137" s="100"/>
      <c r="G137" s="101"/>
      <c r="H137" s="100"/>
      <c r="I137" s="101"/>
      <c r="J137" s="106"/>
      <c r="K137" s="151"/>
      <c r="L137" s="152"/>
    </row>
    <row r="138" spans="1:12" ht="21">
      <c r="A138" s="36"/>
      <c r="B138" s="37" t="s">
        <v>47</v>
      </c>
      <c r="C138" s="37"/>
      <c r="D138" s="36"/>
      <c r="E138" s="5"/>
      <c r="F138" s="38"/>
      <c r="G138" s="39"/>
      <c r="H138" s="38"/>
      <c r="I138" s="39"/>
      <c r="J138" s="44"/>
      <c r="K138" s="153"/>
      <c r="L138" s="154"/>
    </row>
    <row r="139" spans="1:12" ht="21">
      <c r="A139" s="2" t="str">
        <f>A$1</f>
        <v>ประมาณราคากลางค่าก่อสร้าง โครงการปรับปรุงโรงฝึกงานคณะวิศวกรรมศาสตร์และสถาปัตยกรรมศาสตร์ </v>
      </c>
      <c r="B139" s="2"/>
      <c r="C139" s="2"/>
      <c r="D139" s="2"/>
      <c r="E139" s="2"/>
      <c r="F139" s="2"/>
      <c r="G139" s="2"/>
      <c r="H139" s="2"/>
      <c r="I139" s="2"/>
      <c r="J139" s="2" t="str">
        <f>J$1</f>
        <v>แบบ ปร.4 แผ่นที่ </v>
      </c>
      <c r="K139" s="90" t="s">
        <v>53</v>
      </c>
      <c r="L139" s="45">
        <v>27</v>
      </c>
    </row>
    <row r="140" spans="1:12" ht="21">
      <c r="A140" s="2" t="str">
        <f>A$2</f>
        <v>สถานที่ก่อสร้าง คณะวิศวกรรมศาสตร์และสถาปัตยกรรมศาสตร์ ศูนย์กลาง มทร.อีสาน</v>
      </c>
      <c r="B140" s="2"/>
      <c r="C140" s="2"/>
      <c r="D140" s="2"/>
      <c r="E140" s="2"/>
      <c r="F140" s="2"/>
      <c r="G140" s="2" t="str">
        <f>G$2</f>
        <v>แบบเลขที่                              /2558</v>
      </c>
      <c r="H140" s="2"/>
      <c r="I140" s="2"/>
      <c r="J140" s="2" t="str">
        <f>J$2</f>
        <v>รายการที่</v>
      </c>
      <c r="K140" s="30"/>
      <c r="L140" s="30"/>
    </row>
    <row r="141" spans="1:12" ht="21">
      <c r="A141" s="2" t="str">
        <f>A$3</f>
        <v>ผู้ออกแบบแปลนและรายการ  : มหาวิทยาลัยเทคโนโลยีราชมงคลอีสาน</v>
      </c>
      <c r="B141" s="2"/>
      <c r="C141" s="2"/>
      <c r="D141" s="2"/>
      <c r="E141" s="2"/>
      <c r="F141" s="2"/>
      <c r="G141" s="2" t="str">
        <f>G$3</f>
        <v>ประมาณการเมื่อวันที่  </v>
      </c>
      <c r="H141" s="2"/>
      <c r="I141" s="2"/>
      <c r="J141" s="2"/>
      <c r="K141" s="30"/>
      <c r="L141" s="30"/>
    </row>
    <row r="142" spans="1:12" ht="21">
      <c r="A142" s="2" t="str">
        <f>A$4</f>
        <v>ประมาณการ โดยนายรัฐพล สมนา, นายมงคล ด่านบำรุงตระกูล, นางสาวดวงนภา ศิลปสาย, นายจีรศักดิ์  สุพรมวัน</v>
      </c>
      <c r="B142" s="2"/>
      <c r="C142" s="2"/>
      <c r="D142" s="2"/>
      <c r="E142" s="2"/>
      <c r="F142" s="2"/>
      <c r="G142" s="2"/>
      <c r="H142" s="2"/>
      <c r="I142" s="2"/>
      <c r="J142" s="32"/>
      <c r="K142" s="33"/>
      <c r="L142" s="30"/>
    </row>
    <row r="143" spans="1:12" ht="21">
      <c r="A143" s="3" t="s">
        <v>0</v>
      </c>
      <c r="B143" s="4"/>
      <c r="C143" s="4"/>
      <c r="D143" s="3" t="s">
        <v>1</v>
      </c>
      <c r="E143" s="3" t="s">
        <v>2</v>
      </c>
      <c r="F143" s="5" t="s">
        <v>6</v>
      </c>
      <c r="G143" s="5"/>
      <c r="H143" s="5" t="s">
        <v>5</v>
      </c>
      <c r="I143" s="5"/>
      <c r="J143" s="5" t="s">
        <v>7</v>
      </c>
      <c r="K143" s="66" t="s">
        <v>9</v>
      </c>
      <c r="L143" s="92"/>
    </row>
    <row r="144" spans="1:12" ht="21">
      <c r="A144" s="7"/>
      <c r="B144" s="8"/>
      <c r="C144" s="8"/>
      <c r="D144" s="7"/>
      <c r="E144" s="7"/>
      <c r="F144" s="5" t="s">
        <v>3</v>
      </c>
      <c r="G144" s="5" t="s">
        <v>4</v>
      </c>
      <c r="H144" s="5" t="s">
        <v>3</v>
      </c>
      <c r="I144" s="5" t="s">
        <v>4</v>
      </c>
      <c r="J144" s="5" t="s">
        <v>8</v>
      </c>
      <c r="K144" s="93"/>
      <c r="L144" s="94"/>
    </row>
    <row r="145" spans="1:12" ht="21">
      <c r="A145" s="11" t="s">
        <v>90</v>
      </c>
      <c r="B145" s="12" t="s">
        <v>102</v>
      </c>
      <c r="C145" s="13"/>
      <c r="D145" s="95"/>
      <c r="E145" s="13"/>
      <c r="F145" s="96"/>
      <c r="G145" s="97"/>
      <c r="H145" s="97"/>
      <c r="I145" s="97"/>
      <c r="J145" s="97"/>
      <c r="K145" s="155"/>
      <c r="L145" s="156"/>
    </row>
    <row r="146" spans="1:12" ht="21" customHeight="1">
      <c r="A146" s="15">
        <v>2</v>
      </c>
      <c r="B146" s="24" t="s">
        <v>392</v>
      </c>
      <c r="C146" s="25"/>
      <c r="D146" s="34"/>
      <c r="E146" s="17"/>
      <c r="F146" s="22"/>
      <c r="G146" s="23"/>
      <c r="H146" s="22"/>
      <c r="I146" s="23"/>
      <c r="J146" s="23"/>
      <c r="K146" s="149"/>
      <c r="L146" s="150"/>
    </row>
    <row r="147" spans="1:12" ht="21" customHeight="1">
      <c r="A147" s="16"/>
      <c r="B147" s="19"/>
      <c r="C147" s="20" t="s">
        <v>396</v>
      </c>
      <c r="D147" s="21">
        <v>7392</v>
      </c>
      <c r="E147" s="17" t="s">
        <v>100</v>
      </c>
      <c r="F147" s="414"/>
      <c r="G147" s="23"/>
      <c r="H147" s="22"/>
      <c r="I147" s="23"/>
      <c r="J147" s="23"/>
      <c r="K147" s="149"/>
      <c r="L147" s="150"/>
    </row>
    <row r="148" spans="1:12" ht="21" customHeight="1">
      <c r="A148" s="16"/>
      <c r="B148" s="157"/>
      <c r="C148" s="20" t="s">
        <v>397</v>
      </c>
      <c r="D148" s="22">
        <v>4422</v>
      </c>
      <c r="E148" s="17" t="s">
        <v>100</v>
      </c>
      <c r="F148" s="414"/>
      <c r="G148" s="23"/>
      <c r="H148" s="22"/>
      <c r="I148" s="23"/>
      <c r="J148" s="23"/>
      <c r="K148" s="149"/>
      <c r="L148" s="150"/>
    </row>
    <row r="149" spans="1:12" ht="21" customHeight="1">
      <c r="A149" s="16"/>
      <c r="B149" s="19"/>
      <c r="C149" s="20" t="s">
        <v>398</v>
      </c>
      <c r="D149" s="22">
        <v>14775</v>
      </c>
      <c r="E149" s="17" t="s">
        <v>100</v>
      </c>
      <c r="F149" s="414"/>
      <c r="G149" s="23"/>
      <c r="H149" s="22"/>
      <c r="I149" s="23"/>
      <c r="J149" s="23"/>
      <c r="K149" s="149"/>
      <c r="L149" s="150"/>
    </row>
    <row r="150" spans="1:12" ht="21" customHeight="1">
      <c r="A150" s="16"/>
      <c r="B150" s="19">
        <v>2.3</v>
      </c>
      <c r="C150" s="20" t="s">
        <v>409</v>
      </c>
      <c r="D150" s="21"/>
      <c r="E150" s="17"/>
      <c r="F150" s="22"/>
      <c r="G150" s="23"/>
      <c r="H150" s="22"/>
      <c r="I150" s="23"/>
      <c r="J150" s="23"/>
      <c r="K150" s="149"/>
      <c r="L150" s="150"/>
    </row>
    <row r="151" spans="1:12" ht="21" customHeight="1">
      <c r="A151" s="16"/>
      <c r="B151" s="157"/>
      <c r="C151" s="20" t="s">
        <v>445</v>
      </c>
      <c r="D151" s="21">
        <v>2062</v>
      </c>
      <c r="E151" s="17" t="s">
        <v>100</v>
      </c>
      <c r="F151" s="22"/>
      <c r="G151" s="23"/>
      <c r="H151" s="22"/>
      <c r="I151" s="23"/>
      <c r="J151" s="23"/>
      <c r="K151" s="149"/>
      <c r="L151" s="150"/>
    </row>
    <row r="152" spans="1:12" ht="21" customHeight="1">
      <c r="A152" s="16"/>
      <c r="B152" s="19"/>
      <c r="C152" s="20" t="s">
        <v>411</v>
      </c>
      <c r="D152" s="21">
        <v>2254</v>
      </c>
      <c r="E152" s="17" t="s">
        <v>100</v>
      </c>
      <c r="F152" s="22"/>
      <c r="G152" s="23"/>
      <c r="H152" s="414"/>
      <c r="I152" s="23"/>
      <c r="J152" s="23"/>
      <c r="K152" s="149"/>
      <c r="L152" s="150"/>
    </row>
    <row r="153" spans="1:12" ht="21" customHeight="1">
      <c r="A153" s="15"/>
      <c r="B153" s="19">
        <v>2.4</v>
      </c>
      <c r="C153" s="20" t="s">
        <v>399</v>
      </c>
      <c r="D153" s="21"/>
      <c r="E153" s="17"/>
      <c r="F153" s="22"/>
      <c r="G153" s="23"/>
      <c r="H153" s="22"/>
      <c r="I153" s="23"/>
      <c r="J153" s="23"/>
      <c r="K153" s="149"/>
      <c r="L153" s="150"/>
    </row>
    <row r="154" spans="1:12" ht="21" customHeight="1">
      <c r="A154" s="16"/>
      <c r="B154" s="157"/>
      <c r="C154" s="20" t="s">
        <v>412</v>
      </c>
      <c r="D154" s="21">
        <v>784</v>
      </c>
      <c r="E154" s="17" t="s">
        <v>100</v>
      </c>
      <c r="F154" s="22"/>
      <c r="G154" s="23"/>
      <c r="H154" s="22"/>
      <c r="I154" s="23"/>
      <c r="J154" s="23"/>
      <c r="K154" s="149"/>
      <c r="L154" s="150"/>
    </row>
    <row r="155" spans="1:12" ht="21" customHeight="1">
      <c r="A155" s="15"/>
      <c r="B155" s="19"/>
      <c r="C155" s="20" t="s">
        <v>410</v>
      </c>
      <c r="D155" s="21">
        <v>2148</v>
      </c>
      <c r="E155" s="17" t="s">
        <v>100</v>
      </c>
      <c r="F155" s="22"/>
      <c r="G155" s="23"/>
      <c r="H155" s="414"/>
      <c r="I155" s="23"/>
      <c r="J155" s="23"/>
      <c r="K155" s="149"/>
      <c r="L155" s="150"/>
    </row>
    <row r="156" spans="1:12" ht="21" customHeight="1">
      <c r="A156" s="16"/>
      <c r="B156" s="19"/>
      <c r="C156" s="20" t="s">
        <v>394</v>
      </c>
      <c r="D156" s="21">
        <v>346</v>
      </c>
      <c r="E156" s="17" t="s">
        <v>100</v>
      </c>
      <c r="F156" s="22"/>
      <c r="G156" s="23"/>
      <c r="H156" s="22"/>
      <c r="I156" s="23"/>
      <c r="J156" s="23"/>
      <c r="K156" s="149"/>
      <c r="L156" s="150"/>
    </row>
    <row r="157" spans="1:12" ht="21" customHeight="1">
      <c r="A157" s="360"/>
      <c r="B157" s="411">
        <v>2.5</v>
      </c>
      <c r="C157" s="399" t="s">
        <v>414</v>
      </c>
      <c r="D157" s="405">
        <v>1</v>
      </c>
      <c r="E157" s="361" t="s">
        <v>350</v>
      </c>
      <c r="F157" s="400"/>
      <c r="G157" s="401"/>
      <c r="H157" s="400"/>
      <c r="I157" s="401"/>
      <c r="J157" s="401"/>
      <c r="K157" s="396"/>
      <c r="L157" s="397"/>
    </row>
    <row r="158" spans="1:12" ht="21" customHeight="1">
      <c r="A158" s="36"/>
      <c r="B158" s="410" t="s">
        <v>48</v>
      </c>
      <c r="C158" s="86"/>
      <c r="D158" s="409"/>
      <c r="E158" s="5"/>
      <c r="F158" s="42"/>
      <c r="G158" s="42"/>
      <c r="H158" s="42"/>
      <c r="I158" s="42"/>
      <c r="J158" s="43"/>
      <c r="K158" s="153"/>
      <c r="L158" s="154"/>
    </row>
    <row r="159" spans="1:12" ht="21" customHeight="1">
      <c r="A159" s="36"/>
      <c r="B159" s="410" t="s">
        <v>413</v>
      </c>
      <c r="C159" s="86"/>
      <c r="D159" s="409"/>
      <c r="E159" s="5"/>
      <c r="F159" s="408"/>
      <c r="G159" s="42"/>
      <c r="H159" s="408"/>
      <c r="I159" s="42"/>
      <c r="J159" s="43"/>
      <c r="K159" s="153"/>
      <c r="L159" s="154"/>
    </row>
    <row r="160" spans="1:12" ht="21">
      <c r="A160" s="425"/>
      <c r="B160" s="426" t="s">
        <v>415</v>
      </c>
      <c r="C160" s="427"/>
      <c r="D160" s="425"/>
      <c r="E160" s="428"/>
      <c r="F160" s="429"/>
      <c r="G160" s="430"/>
      <c r="H160" s="429"/>
      <c r="I160" s="430"/>
      <c r="J160" s="431">
        <f>J159+J92</f>
        <v>0</v>
      </c>
      <c r="K160" s="432"/>
      <c r="L160" s="433"/>
    </row>
  </sheetData>
  <sheetProtection/>
  <mergeCells count="72">
    <mergeCell ref="K109:L109"/>
    <mergeCell ref="K110:L110"/>
    <mergeCell ref="K125:L125"/>
    <mergeCell ref="K126:L126"/>
    <mergeCell ref="K127:L127"/>
    <mergeCell ref="K128:L128"/>
    <mergeCell ref="K103:L103"/>
    <mergeCell ref="K104:L104"/>
    <mergeCell ref="K105:L105"/>
    <mergeCell ref="K106:L106"/>
    <mergeCell ref="K107:L107"/>
    <mergeCell ref="K108:L108"/>
    <mergeCell ref="K65:L65"/>
    <mergeCell ref="K66:L66"/>
    <mergeCell ref="K67:L67"/>
    <mergeCell ref="K68:L68"/>
    <mergeCell ref="K69:L69"/>
    <mergeCell ref="K102:L102"/>
    <mergeCell ref="K55:L55"/>
    <mergeCell ref="K56:L56"/>
    <mergeCell ref="K57:L57"/>
    <mergeCell ref="K58:L58"/>
    <mergeCell ref="K59:L59"/>
    <mergeCell ref="K64:L64"/>
    <mergeCell ref="F51:G51"/>
    <mergeCell ref="H51:I51"/>
    <mergeCell ref="K51:L51"/>
    <mergeCell ref="K52:L52"/>
    <mergeCell ref="K53:L53"/>
    <mergeCell ref="K54:L54"/>
    <mergeCell ref="K41:L41"/>
    <mergeCell ref="K42:L42"/>
    <mergeCell ref="K43:L43"/>
    <mergeCell ref="K44:L44"/>
    <mergeCell ref="K45:L45"/>
    <mergeCell ref="K46:L46"/>
    <mergeCell ref="K35:L35"/>
    <mergeCell ref="K36:L36"/>
    <mergeCell ref="K37:L37"/>
    <mergeCell ref="K38:L38"/>
    <mergeCell ref="K39:L39"/>
    <mergeCell ref="K40:L40"/>
    <mergeCell ref="K29:L29"/>
    <mergeCell ref="K30:L30"/>
    <mergeCell ref="K31:L31"/>
    <mergeCell ref="K32:L32"/>
    <mergeCell ref="K33:L33"/>
    <mergeCell ref="K34:L34"/>
    <mergeCell ref="K21:L21"/>
    <mergeCell ref="K22:L22"/>
    <mergeCell ref="K23:L23"/>
    <mergeCell ref="F28:G28"/>
    <mergeCell ref="H28:I28"/>
    <mergeCell ref="K28:L28"/>
    <mergeCell ref="K15:L15"/>
    <mergeCell ref="K16:L16"/>
    <mergeCell ref="K17:L17"/>
    <mergeCell ref="K18:L18"/>
    <mergeCell ref="K19:L19"/>
    <mergeCell ref="K20:L20"/>
    <mergeCell ref="K9:L9"/>
    <mergeCell ref="K10:L10"/>
    <mergeCell ref="K11:L11"/>
    <mergeCell ref="K12:L12"/>
    <mergeCell ref="K13:L13"/>
    <mergeCell ref="K14:L14"/>
    <mergeCell ref="F5:G5"/>
    <mergeCell ref="H5:I5"/>
    <mergeCell ref="K5:L5"/>
    <mergeCell ref="K6:L6"/>
    <mergeCell ref="K7:L7"/>
    <mergeCell ref="K8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2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02"/>
  <sheetViews>
    <sheetView view="pageBreakPreview" zoomScaleSheetLayoutView="100" zoomScalePageLayoutView="0" workbookViewId="0" topLeftCell="A190">
      <selection activeCell="J11" sqref="J11"/>
    </sheetView>
  </sheetViews>
  <sheetFormatPr defaultColWidth="9.140625" defaultRowHeight="23.25"/>
  <cols>
    <col min="1" max="1" width="8.00390625" style="1" customWidth="1"/>
    <col min="2" max="2" width="4.8515625" style="1" customWidth="1"/>
    <col min="3" max="3" width="31.8515625" style="1" customWidth="1"/>
    <col min="4" max="4" width="10.00390625" style="1" customWidth="1"/>
    <col min="5" max="5" width="9.57421875" style="1" customWidth="1"/>
    <col min="6" max="6" width="10.7109375" style="1" customWidth="1"/>
    <col min="7" max="7" width="12.28125" style="1" customWidth="1"/>
    <col min="8" max="8" width="10.7109375" style="1" customWidth="1"/>
    <col min="9" max="9" width="12.28125" style="1" customWidth="1"/>
    <col min="10" max="10" width="14.7109375" style="1" customWidth="1"/>
    <col min="11" max="11" width="8.28125" style="1" customWidth="1"/>
    <col min="12" max="12" width="5.7109375" style="1" customWidth="1"/>
    <col min="13" max="16384" width="9.140625" style="1" customWidth="1"/>
  </cols>
  <sheetData>
    <row r="1" spans="1:12" ht="21" customHeight="1">
      <c r="A1" s="2" t="s">
        <v>401</v>
      </c>
      <c r="B1" s="2"/>
      <c r="C1" s="2"/>
      <c r="D1" s="2"/>
      <c r="E1" s="2"/>
      <c r="F1" s="2"/>
      <c r="G1" s="2"/>
      <c r="H1" s="2"/>
      <c r="I1" s="2"/>
      <c r="J1" s="2" t="s">
        <v>14</v>
      </c>
      <c r="K1" s="49" t="s">
        <v>416</v>
      </c>
      <c r="L1" s="29">
        <v>27</v>
      </c>
    </row>
    <row r="2" spans="1:11" ht="21" customHeight="1">
      <c r="A2" s="2" t="s">
        <v>62</v>
      </c>
      <c r="B2" s="2"/>
      <c r="C2" s="2"/>
      <c r="D2" s="2"/>
      <c r="E2" s="2"/>
      <c r="F2" s="2"/>
      <c r="G2" s="2" t="s">
        <v>61</v>
      </c>
      <c r="H2" s="2"/>
      <c r="I2" s="2"/>
      <c r="J2" s="2" t="s">
        <v>10</v>
      </c>
      <c r="K2" s="2"/>
    </row>
    <row r="3" spans="1:11" ht="21" customHeight="1">
      <c r="A3" s="2" t="s">
        <v>11</v>
      </c>
      <c r="B3" s="2"/>
      <c r="C3" s="2"/>
      <c r="D3" s="2"/>
      <c r="E3" s="2"/>
      <c r="F3" s="2"/>
      <c r="G3" s="2" t="s">
        <v>482</v>
      </c>
      <c r="H3" s="2"/>
      <c r="I3" s="48"/>
      <c r="J3" s="2"/>
      <c r="K3" s="2"/>
    </row>
    <row r="4" spans="1:11" ht="21" customHeight="1">
      <c r="A4" s="2" t="s">
        <v>402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21" customHeight="1">
      <c r="A5" s="3" t="s">
        <v>0</v>
      </c>
      <c r="B5" s="4"/>
      <c r="C5" s="4"/>
      <c r="D5" s="3" t="s">
        <v>1</v>
      </c>
      <c r="E5" s="3" t="s">
        <v>2</v>
      </c>
      <c r="F5" s="502" t="s">
        <v>6</v>
      </c>
      <c r="G5" s="502"/>
      <c r="H5" s="502" t="s">
        <v>5</v>
      </c>
      <c r="I5" s="502"/>
      <c r="J5" s="5" t="s">
        <v>7</v>
      </c>
      <c r="K5" s="503" t="s">
        <v>9</v>
      </c>
      <c r="L5" s="504"/>
      <c r="M5" s="6"/>
    </row>
    <row r="6" spans="1:13" ht="21" customHeight="1">
      <c r="A6" s="7"/>
      <c r="B6" s="8"/>
      <c r="C6" s="8"/>
      <c r="D6" s="7"/>
      <c r="E6" s="7"/>
      <c r="F6" s="5" t="s">
        <v>3</v>
      </c>
      <c r="G6" s="5" t="s">
        <v>4</v>
      </c>
      <c r="H6" s="5" t="s">
        <v>3</v>
      </c>
      <c r="I6" s="5" t="s">
        <v>4</v>
      </c>
      <c r="J6" s="5" t="s">
        <v>8</v>
      </c>
      <c r="K6" s="505"/>
      <c r="L6" s="506"/>
      <c r="M6" s="6"/>
    </row>
    <row r="7" spans="1:13" ht="21" customHeight="1">
      <c r="A7" s="11" t="s">
        <v>19</v>
      </c>
      <c r="B7" s="91" t="s">
        <v>104</v>
      </c>
      <c r="C7" s="91"/>
      <c r="D7" s="95"/>
      <c r="E7" s="13"/>
      <c r="F7" s="96"/>
      <c r="G7" s="97"/>
      <c r="H7" s="97"/>
      <c r="I7" s="97"/>
      <c r="J7" s="97"/>
      <c r="K7" s="155"/>
      <c r="L7" s="156"/>
      <c r="M7" s="6"/>
    </row>
    <row r="8" spans="1:12" ht="21" customHeight="1">
      <c r="A8" s="15">
        <v>1</v>
      </c>
      <c r="B8" s="27" t="s">
        <v>105</v>
      </c>
      <c r="C8" s="20"/>
      <c r="D8" s="34"/>
      <c r="E8" s="17"/>
      <c r="F8" s="22"/>
      <c r="G8" s="23"/>
      <c r="H8" s="22"/>
      <c r="I8" s="23"/>
      <c r="J8" s="23"/>
      <c r="K8" s="149"/>
      <c r="L8" s="150"/>
    </row>
    <row r="9" spans="1:12" ht="21" customHeight="1">
      <c r="A9" s="16"/>
      <c r="B9" s="167">
        <v>1.1</v>
      </c>
      <c r="C9" s="168" t="s">
        <v>106</v>
      </c>
      <c r="D9" s="404">
        <v>3279</v>
      </c>
      <c r="E9" s="17" t="s">
        <v>20</v>
      </c>
      <c r="F9" s="169"/>
      <c r="G9" s="23"/>
      <c r="H9" s="414"/>
      <c r="I9" s="23"/>
      <c r="J9" s="23"/>
      <c r="K9" s="149"/>
      <c r="L9" s="150"/>
    </row>
    <row r="10" spans="1:12" ht="21" customHeight="1">
      <c r="A10" s="16"/>
      <c r="B10" s="167">
        <v>1.2</v>
      </c>
      <c r="C10" s="168" t="s">
        <v>107</v>
      </c>
      <c r="D10" s="170">
        <v>108.65</v>
      </c>
      <c r="E10" s="17" t="s">
        <v>20</v>
      </c>
      <c r="F10" s="171"/>
      <c r="G10" s="23"/>
      <c r="H10" s="414"/>
      <c r="I10" s="23"/>
      <c r="J10" s="23"/>
      <c r="K10" s="195" t="s">
        <v>136</v>
      </c>
      <c r="L10" s="150"/>
    </row>
    <row r="11" spans="1:12" ht="21" customHeight="1">
      <c r="A11" s="16"/>
      <c r="B11" s="28"/>
      <c r="C11" s="168" t="s">
        <v>108</v>
      </c>
      <c r="D11" s="34"/>
      <c r="E11" s="17"/>
      <c r="F11" s="22"/>
      <c r="G11" s="23"/>
      <c r="H11" s="22"/>
      <c r="I11" s="23"/>
      <c r="J11" s="23"/>
      <c r="K11" s="149"/>
      <c r="L11" s="150"/>
    </row>
    <row r="12" spans="1:12" ht="21" customHeight="1">
      <c r="A12" s="172"/>
      <c r="B12" s="27" t="s">
        <v>127</v>
      </c>
      <c r="C12" s="159"/>
      <c r="D12" s="162"/>
      <c r="E12" s="160"/>
      <c r="F12" s="161"/>
      <c r="G12" s="161"/>
      <c r="H12" s="161"/>
      <c r="I12" s="161"/>
      <c r="J12" s="181"/>
      <c r="K12" s="149"/>
      <c r="L12" s="150"/>
    </row>
    <row r="13" spans="1:12" ht="21" customHeight="1">
      <c r="A13" s="15">
        <v>2</v>
      </c>
      <c r="B13" s="24" t="s">
        <v>109</v>
      </c>
      <c r="C13" s="20"/>
      <c r="D13" s="21"/>
      <c r="E13" s="17"/>
      <c r="F13" s="164"/>
      <c r="G13" s="23"/>
      <c r="H13" s="23"/>
      <c r="I13" s="23"/>
      <c r="J13" s="23"/>
      <c r="K13" s="149"/>
      <c r="L13" s="150"/>
    </row>
    <row r="14" spans="1:12" ht="21" customHeight="1">
      <c r="A14" s="16"/>
      <c r="B14" s="19">
        <v>2.1</v>
      </c>
      <c r="C14" s="168" t="s">
        <v>110</v>
      </c>
      <c r="D14" s="171">
        <v>2300</v>
      </c>
      <c r="E14" s="17" t="s">
        <v>20</v>
      </c>
      <c r="F14" s="165"/>
      <c r="G14" s="23"/>
      <c r="H14" s="414"/>
      <c r="I14" s="23"/>
      <c r="J14" s="23"/>
      <c r="K14" s="149"/>
      <c r="L14" s="150"/>
    </row>
    <row r="15" spans="1:12" ht="21" customHeight="1">
      <c r="A15" s="16"/>
      <c r="B15" s="19">
        <v>2.2</v>
      </c>
      <c r="C15" s="168" t="s">
        <v>110</v>
      </c>
      <c r="D15" s="34">
        <v>200</v>
      </c>
      <c r="E15" s="17" t="s">
        <v>20</v>
      </c>
      <c r="F15" s="165"/>
      <c r="G15" s="23"/>
      <c r="H15" s="415"/>
      <c r="I15" s="23"/>
      <c r="J15" s="23"/>
      <c r="K15" s="149"/>
      <c r="L15" s="150"/>
    </row>
    <row r="16" spans="1:12" ht="21" customHeight="1">
      <c r="A16" s="16"/>
      <c r="B16" s="19"/>
      <c r="C16" s="168" t="s">
        <v>112</v>
      </c>
      <c r="D16" s="34"/>
      <c r="E16" s="17"/>
      <c r="F16" s="165"/>
      <c r="G16" s="23"/>
      <c r="H16" s="22"/>
      <c r="I16" s="23"/>
      <c r="J16" s="23"/>
      <c r="K16" s="149"/>
      <c r="L16" s="150"/>
    </row>
    <row r="17" spans="1:12" ht="21" customHeight="1">
      <c r="A17" s="16"/>
      <c r="B17" s="19">
        <v>2.3</v>
      </c>
      <c r="C17" s="168" t="s">
        <v>113</v>
      </c>
      <c r="D17" s="34">
        <v>1615</v>
      </c>
      <c r="E17" s="17" t="s">
        <v>49</v>
      </c>
      <c r="F17" s="165"/>
      <c r="G17" s="23"/>
      <c r="H17" s="23"/>
      <c r="I17" s="23"/>
      <c r="J17" s="23"/>
      <c r="K17" s="149"/>
      <c r="L17" s="150"/>
    </row>
    <row r="18" spans="1:12" ht="21" customHeight="1">
      <c r="A18" s="16"/>
      <c r="B18" s="19"/>
      <c r="C18" s="168" t="s">
        <v>114</v>
      </c>
      <c r="D18" s="34"/>
      <c r="E18" s="17"/>
      <c r="F18" s="165"/>
      <c r="G18" s="23"/>
      <c r="H18" s="22"/>
      <c r="I18" s="23"/>
      <c r="J18" s="23"/>
      <c r="K18" s="149"/>
      <c r="L18" s="150"/>
    </row>
    <row r="19" spans="1:12" ht="21" customHeight="1">
      <c r="A19" s="16"/>
      <c r="B19" s="19">
        <v>2.4</v>
      </c>
      <c r="C19" s="168" t="s">
        <v>115</v>
      </c>
      <c r="D19" s="34">
        <v>1025.51</v>
      </c>
      <c r="E19" s="17" t="s">
        <v>20</v>
      </c>
      <c r="F19" s="166"/>
      <c r="G19" s="23"/>
      <c r="H19" s="23"/>
      <c r="I19" s="23"/>
      <c r="J19" s="23"/>
      <c r="K19" s="149"/>
      <c r="L19" s="150"/>
    </row>
    <row r="20" spans="1:12" ht="21" customHeight="1">
      <c r="A20" s="16"/>
      <c r="B20" s="19"/>
      <c r="C20" s="168" t="s">
        <v>116</v>
      </c>
      <c r="D20" s="34"/>
      <c r="E20" s="17"/>
      <c r="F20" s="166"/>
      <c r="G20" s="23"/>
      <c r="H20" s="23"/>
      <c r="I20" s="23"/>
      <c r="J20" s="23"/>
      <c r="K20" s="149"/>
      <c r="L20" s="150"/>
    </row>
    <row r="21" spans="1:12" ht="21" customHeight="1">
      <c r="A21" s="16"/>
      <c r="B21" s="19">
        <v>2.5</v>
      </c>
      <c r="C21" s="168" t="s">
        <v>111</v>
      </c>
      <c r="D21" s="34">
        <v>1325</v>
      </c>
      <c r="E21" s="17" t="s">
        <v>117</v>
      </c>
      <c r="F21" s="166"/>
      <c r="G21" s="23"/>
      <c r="H21" s="23"/>
      <c r="I21" s="23"/>
      <c r="J21" s="23"/>
      <c r="K21" s="149"/>
      <c r="L21" s="150"/>
    </row>
    <row r="22" spans="1:12" ht="21" customHeight="1">
      <c r="A22" s="16"/>
      <c r="B22" s="173"/>
      <c r="C22" s="175"/>
      <c r="D22" s="16"/>
      <c r="E22" s="17"/>
      <c r="F22" s="18"/>
      <c r="G22" s="166"/>
      <c r="H22" s="18"/>
      <c r="I22" s="166"/>
      <c r="J22" s="26"/>
      <c r="K22" s="149"/>
      <c r="L22" s="150"/>
    </row>
    <row r="23" spans="1:12" ht="21" customHeight="1">
      <c r="A23" s="98"/>
      <c r="B23" s="89" t="s">
        <v>47</v>
      </c>
      <c r="C23" s="174"/>
      <c r="D23" s="98"/>
      <c r="E23" s="99"/>
      <c r="F23" s="100"/>
      <c r="G23" s="101"/>
      <c r="H23" s="100"/>
      <c r="I23" s="101"/>
      <c r="J23" s="106"/>
      <c r="K23" s="151"/>
      <c r="L23" s="152"/>
    </row>
    <row r="24" spans="1:12" ht="21" customHeight="1">
      <c r="A24" s="2" t="str">
        <f>A$1</f>
        <v>ประมาณราคากลางค่าก่อสร้าง โครงการปรับปรุงโรงฝึกงานคณะวิศวกรรมศาสตร์และสถาปัตยกรรมศาสตร์ </v>
      </c>
      <c r="B24" s="2"/>
      <c r="C24" s="2"/>
      <c r="D24" s="2"/>
      <c r="E24" s="2"/>
      <c r="F24" s="2"/>
      <c r="G24" s="2"/>
      <c r="H24" s="2"/>
      <c r="I24" s="2"/>
      <c r="J24" s="2" t="str">
        <f>J$1</f>
        <v>แบบ ปร.4 แผ่นที่ </v>
      </c>
      <c r="K24" s="90" t="s">
        <v>220</v>
      </c>
      <c r="L24" s="45">
        <v>27</v>
      </c>
    </row>
    <row r="25" spans="1:12" ht="21" customHeight="1">
      <c r="A25" s="2" t="str">
        <f>A$2</f>
        <v>สถานที่ก่อสร้าง คณะวิศวกรรมศาสตร์และสถาปัตยกรรมศาสตร์ ศูนย์กลาง มทร.อีสาน</v>
      </c>
      <c r="B25" s="2"/>
      <c r="C25" s="2"/>
      <c r="D25" s="2"/>
      <c r="E25" s="2"/>
      <c r="F25" s="2"/>
      <c r="G25" s="2" t="str">
        <f>G$2</f>
        <v>แบบเลขที่                              /2558</v>
      </c>
      <c r="H25" s="2"/>
      <c r="I25" s="2"/>
      <c r="J25" s="2" t="str">
        <f>J$2</f>
        <v>รายการที่</v>
      </c>
      <c r="K25" s="30"/>
      <c r="L25" s="30"/>
    </row>
    <row r="26" spans="1:12" ht="21" customHeight="1">
      <c r="A26" s="2" t="str">
        <f>A$3</f>
        <v>ผู้ออกแบบแปลนและรายการ  : มหาวิทยาลัยเทคโนโลยีราชมงคลอีสาน</v>
      </c>
      <c r="B26" s="2"/>
      <c r="C26" s="2"/>
      <c r="D26" s="2"/>
      <c r="E26" s="2"/>
      <c r="F26" s="2"/>
      <c r="G26" s="2" t="str">
        <f>G$3</f>
        <v>ประมาณการเมื่อวันที่   </v>
      </c>
      <c r="H26" s="2"/>
      <c r="I26" s="2"/>
      <c r="J26" s="2"/>
      <c r="K26" s="30"/>
      <c r="L26" s="30"/>
    </row>
    <row r="27" spans="1:12" ht="21" customHeight="1">
      <c r="A27" s="2" t="str">
        <f>A$4</f>
        <v>ประมาณการ โดยนายรัฐพล สมนา, นายมงคล ด่านบำรุงตระกูล, นางสาวดวงนภา ศิลปสาย, นายจีรศักดิ์  สุพรมวัน</v>
      </c>
      <c r="B27" s="2"/>
      <c r="C27" s="2"/>
      <c r="D27" s="2"/>
      <c r="E27" s="2"/>
      <c r="F27" s="2"/>
      <c r="G27" s="2"/>
      <c r="H27" s="2"/>
      <c r="I27" s="2"/>
      <c r="J27" s="32"/>
      <c r="K27" s="33"/>
      <c r="L27" s="30"/>
    </row>
    <row r="28" spans="1:13" ht="21" customHeight="1">
      <c r="A28" s="3" t="s">
        <v>0</v>
      </c>
      <c r="B28" s="4"/>
      <c r="C28" s="4"/>
      <c r="D28" s="3" t="s">
        <v>1</v>
      </c>
      <c r="E28" s="3" t="s">
        <v>2</v>
      </c>
      <c r="F28" s="502" t="s">
        <v>6</v>
      </c>
      <c r="G28" s="502"/>
      <c r="H28" s="502" t="s">
        <v>5</v>
      </c>
      <c r="I28" s="502"/>
      <c r="J28" s="5" t="s">
        <v>7</v>
      </c>
      <c r="K28" s="503" t="s">
        <v>9</v>
      </c>
      <c r="L28" s="504"/>
      <c r="M28" s="6"/>
    </row>
    <row r="29" spans="1:13" ht="21" customHeight="1">
      <c r="A29" s="7"/>
      <c r="B29" s="8"/>
      <c r="C29" s="8"/>
      <c r="D29" s="7"/>
      <c r="E29" s="7"/>
      <c r="F29" s="5" t="s">
        <v>3</v>
      </c>
      <c r="G29" s="5" t="s">
        <v>4</v>
      </c>
      <c r="H29" s="5" t="s">
        <v>3</v>
      </c>
      <c r="I29" s="5" t="s">
        <v>4</v>
      </c>
      <c r="J29" s="5" t="s">
        <v>8</v>
      </c>
      <c r="K29" s="505"/>
      <c r="L29" s="506"/>
      <c r="M29" s="6"/>
    </row>
    <row r="30" spans="1:13" ht="21" customHeight="1">
      <c r="A30" s="11" t="s">
        <v>19</v>
      </c>
      <c r="B30" s="91" t="s">
        <v>119</v>
      </c>
      <c r="C30" s="91"/>
      <c r="D30" s="95"/>
      <c r="E30" s="13"/>
      <c r="F30" s="96"/>
      <c r="G30" s="97"/>
      <c r="H30" s="97"/>
      <c r="I30" s="97"/>
      <c r="J30" s="97"/>
      <c r="K30" s="155"/>
      <c r="L30" s="156"/>
      <c r="M30" s="6"/>
    </row>
    <row r="31" spans="1:12" ht="21" customHeight="1">
      <c r="A31" s="15">
        <v>2</v>
      </c>
      <c r="B31" s="27" t="s">
        <v>118</v>
      </c>
      <c r="C31" s="20"/>
      <c r="D31" s="34"/>
      <c r="E31" s="17"/>
      <c r="F31" s="22"/>
      <c r="G31" s="23"/>
      <c r="H31" s="22"/>
      <c r="I31" s="23"/>
      <c r="J31" s="23"/>
      <c r="K31" s="149"/>
      <c r="L31" s="150"/>
    </row>
    <row r="32" spans="1:12" ht="21" customHeight="1">
      <c r="A32" s="16"/>
      <c r="B32" s="19">
        <v>2.6</v>
      </c>
      <c r="C32" s="180" t="s">
        <v>120</v>
      </c>
      <c r="D32" s="176">
        <v>0</v>
      </c>
      <c r="E32" s="177" t="s">
        <v>125</v>
      </c>
      <c r="F32" s="176"/>
      <c r="G32" s="23"/>
      <c r="H32" s="176"/>
      <c r="I32" s="23"/>
      <c r="J32" s="23"/>
      <c r="K32" s="195" t="s">
        <v>441</v>
      </c>
      <c r="L32" s="150"/>
    </row>
    <row r="33" spans="1:12" ht="21" customHeight="1">
      <c r="A33" s="16"/>
      <c r="B33" s="19">
        <v>2.7</v>
      </c>
      <c r="C33" s="180" t="s">
        <v>121</v>
      </c>
      <c r="D33" s="176">
        <v>0</v>
      </c>
      <c r="E33" s="177" t="s">
        <v>125</v>
      </c>
      <c r="F33" s="176"/>
      <c r="G33" s="23"/>
      <c r="H33" s="176"/>
      <c r="I33" s="23"/>
      <c r="J33" s="23"/>
      <c r="K33" s="195" t="s">
        <v>440</v>
      </c>
      <c r="L33" s="150"/>
    </row>
    <row r="34" spans="1:12" ht="21" customHeight="1">
      <c r="A34" s="16"/>
      <c r="B34" s="19">
        <v>2.8</v>
      </c>
      <c r="C34" s="180" t="s">
        <v>122</v>
      </c>
      <c r="D34" s="178">
        <v>6500</v>
      </c>
      <c r="E34" s="177" t="s">
        <v>126</v>
      </c>
      <c r="F34" s="176"/>
      <c r="G34" s="23"/>
      <c r="H34" s="176"/>
      <c r="I34" s="23"/>
      <c r="J34" s="23"/>
      <c r="K34" s="149"/>
      <c r="L34" s="150"/>
    </row>
    <row r="35" spans="1:12" ht="21" customHeight="1">
      <c r="A35" s="16"/>
      <c r="B35" s="19">
        <v>2.9</v>
      </c>
      <c r="C35" s="180" t="s">
        <v>123</v>
      </c>
      <c r="D35" s="178">
        <v>5000</v>
      </c>
      <c r="E35" s="177" t="s">
        <v>54</v>
      </c>
      <c r="F35" s="176"/>
      <c r="G35" s="23"/>
      <c r="H35" s="176"/>
      <c r="I35" s="23"/>
      <c r="J35" s="23"/>
      <c r="K35" s="149"/>
      <c r="L35" s="150"/>
    </row>
    <row r="36" spans="1:12" ht="21" customHeight="1">
      <c r="A36" s="16"/>
      <c r="B36" s="19">
        <v>2.1</v>
      </c>
      <c r="C36" s="180" t="s">
        <v>124</v>
      </c>
      <c r="D36" s="179">
        <v>18500</v>
      </c>
      <c r="E36" s="177" t="s">
        <v>54</v>
      </c>
      <c r="F36" s="176"/>
      <c r="G36" s="23"/>
      <c r="H36" s="176"/>
      <c r="I36" s="23"/>
      <c r="J36" s="23"/>
      <c r="K36" s="149"/>
      <c r="L36" s="150"/>
    </row>
    <row r="37" spans="1:12" ht="21" customHeight="1">
      <c r="A37" s="16"/>
      <c r="B37" s="27" t="s">
        <v>48</v>
      </c>
      <c r="C37" s="20"/>
      <c r="D37" s="21"/>
      <c r="E37" s="17"/>
      <c r="F37" s="23"/>
      <c r="G37" s="23"/>
      <c r="H37" s="23"/>
      <c r="I37" s="23"/>
      <c r="J37" s="113"/>
      <c r="K37" s="149"/>
      <c r="L37" s="150"/>
    </row>
    <row r="38" spans="1:12" ht="21" customHeight="1">
      <c r="A38" s="15"/>
      <c r="B38" s="27" t="s">
        <v>128</v>
      </c>
      <c r="C38" s="20"/>
      <c r="D38" s="21"/>
      <c r="E38" s="17"/>
      <c r="F38" s="23"/>
      <c r="G38" s="23"/>
      <c r="H38" s="23"/>
      <c r="I38" s="23"/>
      <c r="J38" s="113"/>
      <c r="K38" s="149"/>
      <c r="L38" s="150"/>
    </row>
    <row r="39" spans="1:12" ht="21" customHeight="1">
      <c r="A39" s="15"/>
      <c r="B39" s="27"/>
      <c r="C39" s="20"/>
      <c r="D39" s="21"/>
      <c r="E39" s="17"/>
      <c r="F39" s="23"/>
      <c r="G39" s="23"/>
      <c r="H39" s="23"/>
      <c r="I39" s="23"/>
      <c r="J39" s="113"/>
      <c r="K39" s="149"/>
      <c r="L39" s="150"/>
    </row>
    <row r="40" spans="1:12" ht="21" customHeight="1">
      <c r="A40" s="15">
        <v>3</v>
      </c>
      <c r="B40" s="27" t="s">
        <v>129</v>
      </c>
      <c r="C40" s="20"/>
      <c r="D40" s="21"/>
      <c r="E40" s="17"/>
      <c r="F40" s="22"/>
      <c r="G40" s="23"/>
      <c r="H40" s="22"/>
      <c r="I40" s="23"/>
      <c r="J40" s="23"/>
      <c r="K40" s="149"/>
      <c r="L40" s="150"/>
    </row>
    <row r="41" spans="1:12" ht="21" customHeight="1">
      <c r="A41" s="16"/>
      <c r="B41" s="19">
        <v>3.1</v>
      </c>
      <c r="C41" s="180" t="s">
        <v>130</v>
      </c>
      <c r="D41" s="176">
        <v>1405</v>
      </c>
      <c r="E41" s="177" t="s">
        <v>20</v>
      </c>
      <c r="F41" s="416"/>
      <c r="G41" s="23"/>
      <c r="H41" s="416"/>
      <c r="I41" s="23"/>
      <c r="J41" s="23"/>
      <c r="K41" s="149"/>
      <c r="L41" s="150"/>
    </row>
    <row r="42" spans="1:12" ht="21" customHeight="1">
      <c r="A42" s="16"/>
      <c r="B42" s="19">
        <v>3.2</v>
      </c>
      <c r="C42" s="180" t="s">
        <v>131</v>
      </c>
      <c r="D42" s="176">
        <v>239.64999999999998</v>
      </c>
      <c r="E42" s="177" t="s">
        <v>20</v>
      </c>
      <c r="F42" s="416"/>
      <c r="G42" s="23"/>
      <c r="H42" s="416"/>
      <c r="I42" s="23"/>
      <c r="J42" s="23"/>
      <c r="K42" s="149"/>
      <c r="L42" s="150"/>
    </row>
    <row r="43" spans="1:12" ht="21" customHeight="1">
      <c r="A43" s="16"/>
      <c r="B43" s="19"/>
      <c r="C43" s="180" t="s">
        <v>132</v>
      </c>
      <c r="D43" s="176"/>
      <c r="E43" s="177"/>
      <c r="F43" s="176"/>
      <c r="G43" s="23"/>
      <c r="H43" s="176"/>
      <c r="I43" s="23"/>
      <c r="J43" s="23"/>
      <c r="K43" s="149"/>
      <c r="L43" s="150"/>
    </row>
    <row r="44" spans="1:12" ht="21" customHeight="1">
      <c r="A44" s="16"/>
      <c r="B44" s="19">
        <v>3.3</v>
      </c>
      <c r="C44" s="180" t="s">
        <v>133</v>
      </c>
      <c r="D44" s="176">
        <v>590</v>
      </c>
      <c r="E44" s="177" t="s">
        <v>20</v>
      </c>
      <c r="F44" s="416"/>
      <c r="G44" s="23"/>
      <c r="H44" s="416"/>
      <c r="I44" s="23"/>
      <c r="J44" s="23"/>
      <c r="K44" s="149"/>
      <c r="L44" s="150"/>
    </row>
    <row r="45" spans="1:12" ht="21" customHeight="1">
      <c r="A45" s="187"/>
      <c r="B45" s="188"/>
      <c r="C45" s="189"/>
      <c r="D45" s="190"/>
      <c r="E45" s="191"/>
      <c r="F45" s="190"/>
      <c r="G45" s="192"/>
      <c r="H45" s="190"/>
      <c r="I45" s="192"/>
      <c r="J45" s="192"/>
      <c r="K45" s="193"/>
      <c r="L45" s="194"/>
    </row>
    <row r="46" spans="1:12" ht="21" customHeight="1">
      <c r="A46" s="65"/>
      <c r="B46" s="107" t="s">
        <v>134</v>
      </c>
      <c r="C46" s="107"/>
      <c r="D46" s="65"/>
      <c r="E46" s="182"/>
      <c r="F46" s="183"/>
      <c r="G46" s="184"/>
      <c r="H46" s="183"/>
      <c r="I46" s="184"/>
      <c r="J46" s="185"/>
      <c r="K46" s="93"/>
      <c r="L46" s="94"/>
    </row>
    <row r="47" spans="1:12" ht="21" customHeight="1">
      <c r="A47" s="2" t="str">
        <f>A$1</f>
        <v>ประมาณราคากลางค่าก่อสร้าง โครงการปรับปรุงโรงฝึกงานคณะวิศวกรรมศาสตร์และสถาปัตยกรรมศาสตร์ </v>
      </c>
      <c r="B47" s="2"/>
      <c r="C47" s="2"/>
      <c r="D47" s="2"/>
      <c r="E47" s="2"/>
      <c r="F47" s="2"/>
      <c r="G47" s="2"/>
      <c r="H47" s="2"/>
      <c r="I47" s="2"/>
      <c r="J47" s="2" t="str">
        <f>J$1</f>
        <v>แบบ ปร.4 แผ่นที่ </v>
      </c>
      <c r="K47" s="90" t="s">
        <v>417</v>
      </c>
      <c r="L47" s="45">
        <v>27</v>
      </c>
    </row>
    <row r="48" spans="1:12" ht="21" customHeight="1">
      <c r="A48" s="2" t="str">
        <f>A$2</f>
        <v>สถานที่ก่อสร้าง คณะวิศวกรรมศาสตร์และสถาปัตยกรรมศาสตร์ ศูนย์กลาง มทร.อีสาน</v>
      </c>
      <c r="B48" s="2"/>
      <c r="C48" s="2"/>
      <c r="D48" s="2"/>
      <c r="E48" s="2"/>
      <c r="F48" s="2"/>
      <c r="G48" s="2" t="str">
        <f>G$2</f>
        <v>แบบเลขที่                              /2558</v>
      </c>
      <c r="H48" s="2"/>
      <c r="I48" s="2"/>
      <c r="J48" s="2" t="str">
        <f>J$2</f>
        <v>รายการที่</v>
      </c>
      <c r="K48" s="30"/>
      <c r="L48" s="30"/>
    </row>
    <row r="49" spans="1:12" ht="21" customHeight="1">
      <c r="A49" s="2" t="str">
        <f>A$3</f>
        <v>ผู้ออกแบบแปลนและรายการ  : มหาวิทยาลัยเทคโนโลยีราชมงคลอีสาน</v>
      </c>
      <c r="B49" s="2"/>
      <c r="C49" s="2"/>
      <c r="D49" s="2"/>
      <c r="E49" s="2"/>
      <c r="F49" s="2"/>
      <c r="G49" s="2" t="str">
        <f>G$3</f>
        <v>ประมาณการเมื่อวันที่   </v>
      </c>
      <c r="H49" s="2"/>
      <c r="I49" s="2"/>
      <c r="J49" s="2"/>
      <c r="K49" s="30"/>
      <c r="L49" s="30"/>
    </row>
    <row r="50" spans="1:12" ht="21" customHeight="1">
      <c r="A50" s="2" t="str">
        <f>A$4</f>
        <v>ประมาณการ โดยนายรัฐพล สมนา, นายมงคล ด่านบำรุงตระกูล, นางสาวดวงนภา ศิลปสาย, นายจีรศักดิ์  สุพรมวัน</v>
      </c>
      <c r="B50" s="2"/>
      <c r="C50" s="2"/>
      <c r="D50" s="2"/>
      <c r="E50" s="2"/>
      <c r="F50" s="2"/>
      <c r="G50" s="2"/>
      <c r="H50" s="2"/>
      <c r="I50" s="2"/>
      <c r="J50" s="32"/>
      <c r="K50" s="33"/>
      <c r="L50" s="30"/>
    </row>
    <row r="51" spans="1:13" ht="21" customHeight="1">
      <c r="A51" s="3" t="s">
        <v>0</v>
      </c>
      <c r="B51" s="4"/>
      <c r="C51" s="4"/>
      <c r="D51" s="3" t="s">
        <v>1</v>
      </c>
      <c r="E51" s="3" t="s">
        <v>2</v>
      </c>
      <c r="F51" s="502" t="s">
        <v>6</v>
      </c>
      <c r="G51" s="502"/>
      <c r="H51" s="502" t="s">
        <v>5</v>
      </c>
      <c r="I51" s="502"/>
      <c r="J51" s="5" t="s">
        <v>7</v>
      </c>
      <c r="K51" s="503" t="s">
        <v>9</v>
      </c>
      <c r="L51" s="504"/>
      <c r="M51" s="6"/>
    </row>
    <row r="52" spans="1:13" ht="21" customHeight="1">
      <c r="A52" s="7"/>
      <c r="B52" s="8"/>
      <c r="C52" s="8"/>
      <c r="D52" s="7"/>
      <c r="E52" s="7"/>
      <c r="F52" s="5" t="s">
        <v>3</v>
      </c>
      <c r="G52" s="5" t="s">
        <v>4</v>
      </c>
      <c r="H52" s="5" t="s">
        <v>3</v>
      </c>
      <c r="I52" s="5" t="s">
        <v>4</v>
      </c>
      <c r="J52" s="5" t="s">
        <v>8</v>
      </c>
      <c r="K52" s="505"/>
      <c r="L52" s="506"/>
      <c r="M52" s="6"/>
    </row>
    <row r="53" spans="1:13" ht="21" customHeight="1">
      <c r="A53" s="11" t="s">
        <v>19</v>
      </c>
      <c r="B53" s="91" t="s">
        <v>119</v>
      </c>
      <c r="C53" s="91"/>
      <c r="D53" s="95"/>
      <c r="E53" s="13"/>
      <c r="F53" s="96"/>
      <c r="G53" s="97"/>
      <c r="H53" s="97"/>
      <c r="I53" s="97"/>
      <c r="J53" s="97"/>
      <c r="K53" s="155"/>
      <c r="L53" s="156"/>
      <c r="M53" s="35"/>
    </row>
    <row r="54" spans="1:12" ht="21" customHeight="1">
      <c r="A54" s="15">
        <v>4</v>
      </c>
      <c r="B54" s="27" t="s">
        <v>135</v>
      </c>
      <c r="C54" s="20"/>
      <c r="D54" s="34"/>
      <c r="E54" s="17"/>
      <c r="F54" s="22"/>
      <c r="G54" s="23"/>
      <c r="H54" s="22"/>
      <c r="I54" s="23"/>
      <c r="J54" s="23"/>
      <c r="K54" s="149"/>
      <c r="L54" s="150"/>
    </row>
    <row r="55" spans="1:12" ht="21" customHeight="1">
      <c r="A55" s="16"/>
      <c r="B55" s="19">
        <v>4.1</v>
      </c>
      <c r="C55" s="180" t="s">
        <v>140</v>
      </c>
      <c r="D55" s="178">
        <v>2650</v>
      </c>
      <c r="E55" s="177" t="s">
        <v>20</v>
      </c>
      <c r="F55" s="416"/>
      <c r="G55" s="23"/>
      <c r="H55" s="176"/>
      <c r="I55" s="23"/>
      <c r="J55" s="23"/>
      <c r="K55" s="149"/>
      <c r="L55" s="150"/>
    </row>
    <row r="56" spans="1:12" ht="21" customHeight="1">
      <c r="A56" s="16"/>
      <c r="B56" s="19"/>
      <c r="C56" s="180" t="s">
        <v>141</v>
      </c>
      <c r="D56" s="176"/>
      <c r="E56" s="177"/>
      <c r="F56" s="196"/>
      <c r="G56" s="23"/>
      <c r="H56" s="176"/>
      <c r="I56" s="23"/>
      <c r="J56" s="23"/>
      <c r="K56" s="149"/>
      <c r="L56" s="150"/>
    </row>
    <row r="57" spans="1:12" ht="21" customHeight="1">
      <c r="A57" s="16"/>
      <c r="B57" s="19">
        <v>4.2</v>
      </c>
      <c r="C57" s="180" t="s">
        <v>142</v>
      </c>
      <c r="D57" s="176">
        <v>30</v>
      </c>
      <c r="E57" s="177" t="s">
        <v>49</v>
      </c>
      <c r="F57" s="417"/>
      <c r="G57" s="23"/>
      <c r="H57" s="416"/>
      <c r="I57" s="23"/>
      <c r="J57" s="23"/>
      <c r="K57" s="149"/>
      <c r="L57" s="150"/>
    </row>
    <row r="58" spans="1:12" ht="21" customHeight="1">
      <c r="A58" s="16"/>
      <c r="B58" s="19">
        <v>4.3</v>
      </c>
      <c r="C58" s="180" t="s">
        <v>143</v>
      </c>
      <c r="D58" s="176">
        <v>180</v>
      </c>
      <c r="E58" s="177" t="s">
        <v>49</v>
      </c>
      <c r="F58" s="417"/>
      <c r="G58" s="23"/>
      <c r="H58" s="416"/>
      <c r="I58" s="23"/>
      <c r="J58" s="23"/>
      <c r="K58" s="149"/>
      <c r="L58" s="150"/>
    </row>
    <row r="59" spans="1:12" ht="21" customHeight="1">
      <c r="A59" s="34"/>
      <c r="B59" s="19">
        <v>4.4</v>
      </c>
      <c r="C59" s="180" t="s">
        <v>144</v>
      </c>
      <c r="D59" s="176">
        <v>175.8</v>
      </c>
      <c r="E59" s="177" t="s">
        <v>49</v>
      </c>
      <c r="F59" s="196"/>
      <c r="G59" s="23"/>
      <c r="H59" s="416"/>
      <c r="I59" s="23"/>
      <c r="J59" s="23"/>
      <c r="K59" s="149"/>
      <c r="L59" s="150"/>
    </row>
    <row r="60" spans="1:12" ht="21" customHeight="1">
      <c r="A60" s="34"/>
      <c r="B60" s="19">
        <v>4.5</v>
      </c>
      <c r="C60" s="180" t="s">
        <v>145</v>
      </c>
      <c r="D60" s="176">
        <v>27</v>
      </c>
      <c r="E60" s="177" t="s">
        <v>49</v>
      </c>
      <c r="F60" s="417"/>
      <c r="G60" s="23"/>
      <c r="H60" s="416"/>
      <c r="I60" s="23"/>
      <c r="J60" s="23"/>
      <c r="K60" s="149"/>
      <c r="L60" s="150"/>
    </row>
    <row r="61" spans="1:12" ht="21" customHeight="1">
      <c r="A61" s="34"/>
      <c r="B61" s="19">
        <v>4.6</v>
      </c>
      <c r="C61" s="180" t="s">
        <v>146</v>
      </c>
      <c r="D61" s="176">
        <v>120</v>
      </c>
      <c r="E61" s="177" t="s">
        <v>20</v>
      </c>
      <c r="F61" s="176"/>
      <c r="G61" s="23"/>
      <c r="H61" s="416"/>
      <c r="I61" s="23"/>
      <c r="J61" s="23"/>
      <c r="K61" s="149"/>
      <c r="L61" s="150"/>
    </row>
    <row r="62" spans="1:12" ht="21" customHeight="1">
      <c r="A62" s="34"/>
      <c r="B62" s="19"/>
      <c r="C62" s="180" t="s">
        <v>147</v>
      </c>
      <c r="D62" s="178"/>
      <c r="E62" s="177"/>
      <c r="F62" s="176"/>
      <c r="G62" s="23"/>
      <c r="H62" s="176"/>
      <c r="I62" s="23"/>
      <c r="J62" s="23"/>
      <c r="K62" s="149"/>
      <c r="L62" s="150"/>
    </row>
    <row r="63" spans="1:12" ht="21" customHeight="1">
      <c r="A63" s="34"/>
      <c r="B63" s="19">
        <v>4.7</v>
      </c>
      <c r="C63" s="180" t="s">
        <v>137</v>
      </c>
      <c r="D63" s="178">
        <v>2530</v>
      </c>
      <c r="E63" s="177" t="s">
        <v>20</v>
      </c>
      <c r="F63" s="176"/>
      <c r="G63" s="23"/>
      <c r="H63" s="416"/>
      <c r="I63" s="23"/>
      <c r="J63" s="23"/>
      <c r="K63" s="149"/>
      <c r="L63" s="150"/>
    </row>
    <row r="64" spans="1:12" ht="21" customHeight="1">
      <c r="A64" s="34"/>
      <c r="B64" s="19">
        <v>4.8</v>
      </c>
      <c r="C64" s="180" t="s">
        <v>138</v>
      </c>
      <c r="D64" s="177">
        <v>175.97</v>
      </c>
      <c r="E64" s="177" t="s">
        <v>49</v>
      </c>
      <c r="F64" s="176"/>
      <c r="G64" s="23"/>
      <c r="H64" s="416"/>
      <c r="I64" s="23"/>
      <c r="J64" s="23"/>
      <c r="K64" s="195" t="s">
        <v>150</v>
      </c>
      <c r="L64" s="243"/>
    </row>
    <row r="65" spans="1:12" ht="21" customHeight="1">
      <c r="A65" s="34"/>
      <c r="B65" s="19">
        <v>4.9</v>
      </c>
      <c r="C65" s="180" t="s">
        <v>139</v>
      </c>
      <c r="D65" s="197">
        <v>15000</v>
      </c>
      <c r="E65" s="177" t="s">
        <v>54</v>
      </c>
      <c r="F65" s="176"/>
      <c r="G65" s="23"/>
      <c r="H65" s="23"/>
      <c r="I65" s="23"/>
      <c r="J65" s="23"/>
      <c r="K65" s="149"/>
      <c r="L65" s="150"/>
    </row>
    <row r="66" spans="1:12" ht="21" customHeight="1">
      <c r="A66" s="34"/>
      <c r="B66" s="19"/>
      <c r="C66" s="180"/>
      <c r="D66" s="197"/>
      <c r="E66" s="177"/>
      <c r="F66" s="176"/>
      <c r="G66" s="23"/>
      <c r="H66" s="23"/>
      <c r="I66" s="23"/>
      <c r="J66" s="23"/>
      <c r="K66" s="149"/>
      <c r="L66" s="150"/>
    </row>
    <row r="67" spans="1:12" ht="21" customHeight="1">
      <c r="A67" s="244"/>
      <c r="B67" s="245"/>
      <c r="C67" s="336"/>
      <c r="D67" s="244"/>
      <c r="E67" s="247"/>
      <c r="F67" s="344"/>
      <c r="G67" s="343"/>
      <c r="H67" s="344"/>
      <c r="I67" s="343"/>
      <c r="J67" s="342"/>
      <c r="K67" s="250"/>
      <c r="L67" s="150"/>
    </row>
    <row r="68" spans="1:12" ht="21" customHeight="1">
      <c r="A68" s="62"/>
      <c r="B68" s="338"/>
      <c r="C68" s="325"/>
      <c r="D68" s="62"/>
      <c r="E68" s="226"/>
      <c r="F68" s="350"/>
      <c r="G68" s="326"/>
      <c r="H68" s="350"/>
      <c r="I68" s="326"/>
      <c r="J68" s="347"/>
      <c r="K68" s="71"/>
      <c r="L68" s="186"/>
    </row>
    <row r="69" spans="1:12" ht="21" customHeight="1">
      <c r="A69" s="235"/>
      <c r="B69" s="336" t="s">
        <v>148</v>
      </c>
      <c r="C69" s="336"/>
      <c r="D69" s="235"/>
      <c r="E69" s="238"/>
      <c r="F69" s="239"/>
      <c r="G69" s="240"/>
      <c r="H69" s="239"/>
      <c r="I69" s="240"/>
      <c r="J69" s="241"/>
      <c r="K69" s="242"/>
      <c r="L69" s="252"/>
    </row>
    <row r="70" spans="1:12" ht="21" customHeight="1">
      <c r="A70" s="2" t="str">
        <f>A$1</f>
        <v>ประมาณราคากลางค่าก่อสร้าง โครงการปรับปรุงโรงฝึกงานคณะวิศวกรรมศาสตร์และสถาปัตยกรรมศาสตร์ </v>
      </c>
      <c r="B70" s="2"/>
      <c r="C70" s="2"/>
      <c r="D70" s="2"/>
      <c r="E70" s="2"/>
      <c r="F70" s="2"/>
      <c r="G70" s="2"/>
      <c r="H70" s="2"/>
      <c r="I70" s="2"/>
      <c r="J70" s="2" t="str">
        <f>J$1</f>
        <v>แบบ ปร.4 แผ่นที่ </v>
      </c>
      <c r="K70" s="90" t="s">
        <v>418</v>
      </c>
      <c r="L70" s="45">
        <v>27</v>
      </c>
    </row>
    <row r="71" spans="1:12" ht="21" customHeight="1">
      <c r="A71" s="2" t="str">
        <f>A$2</f>
        <v>สถานที่ก่อสร้าง คณะวิศวกรรมศาสตร์และสถาปัตยกรรมศาสตร์ ศูนย์กลาง มทร.อีสาน</v>
      </c>
      <c r="B71" s="2"/>
      <c r="C71" s="2"/>
      <c r="D71" s="2"/>
      <c r="E71" s="2"/>
      <c r="F71" s="2"/>
      <c r="G71" s="2" t="str">
        <f>G$2</f>
        <v>แบบเลขที่                              /2558</v>
      </c>
      <c r="H71" s="2"/>
      <c r="I71" s="2"/>
      <c r="J71" s="2" t="str">
        <f>J$2</f>
        <v>รายการที่</v>
      </c>
      <c r="K71" s="30"/>
      <c r="L71" s="30"/>
    </row>
    <row r="72" spans="1:12" ht="21" customHeight="1">
      <c r="A72" s="2" t="str">
        <f>A$3</f>
        <v>ผู้ออกแบบแปลนและรายการ  : มหาวิทยาลัยเทคโนโลยีราชมงคลอีสาน</v>
      </c>
      <c r="B72" s="2"/>
      <c r="C72" s="2"/>
      <c r="D72" s="2"/>
      <c r="E72" s="2"/>
      <c r="F72" s="2"/>
      <c r="G72" s="2" t="str">
        <f>G$3</f>
        <v>ประมาณการเมื่อวันที่   </v>
      </c>
      <c r="H72" s="2"/>
      <c r="I72" s="2"/>
      <c r="J72" s="2"/>
      <c r="K72" s="30"/>
      <c r="L72" s="30"/>
    </row>
    <row r="73" spans="1:12" ht="21" customHeight="1">
      <c r="A73" s="2" t="str">
        <f>A$4</f>
        <v>ประมาณการ โดยนายรัฐพล สมนา, นายมงคล ด่านบำรุงตระกูล, นางสาวดวงนภา ศิลปสาย, นายจีรศักดิ์  สุพรมวัน</v>
      </c>
      <c r="B73" s="2"/>
      <c r="C73" s="2"/>
      <c r="D73" s="2"/>
      <c r="E73" s="2"/>
      <c r="F73" s="2"/>
      <c r="G73" s="2"/>
      <c r="H73" s="2"/>
      <c r="I73" s="2"/>
      <c r="J73" s="32"/>
      <c r="K73" s="33"/>
      <c r="L73" s="30"/>
    </row>
    <row r="74" spans="1:13" ht="21" customHeight="1">
      <c r="A74" s="3" t="s">
        <v>0</v>
      </c>
      <c r="B74" s="4"/>
      <c r="C74" s="4"/>
      <c r="D74" s="3" t="s">
        <v>1</v>
      </c>
      <c r="E74" s="3" t="s">
        <v>2</v>
      </c>
      <c r="F74" s="5" t="s">
        <v>6</v>
      </c>
      <c r="G74" s="5"/>
      <c r="H74" s="5" t="s">
        <v>5</v>
      </c>
      <c r="I74" s="5"/>
      <c r="J74" s="5" t="s">
        <v>7</v>
      </c>
      <c r="K74" s="66" t="s">
        <v>9</v>
      </c>
      <c r="L74" s="92"/>
      <c r="M74" s="6"/>
    </row>
    <row r="75" spans="1:13" ht="21" customHeight="1">
      <c r="A75" s="7"/>
      <c r="B75" s="8"/>
      <c r="C75" s="8"/>
      <c r="D75" s="7"/>
      <c r="E75" s="7"/>
      <c r="F75" s="5" t="s">
        <v>3</v>
      </c>
      <c r="G75" s="5" t="s">
        <v>4</v>
      </c>
      <c r="H75" s="5" t="s">
        <v>3</v>
      </c>
      <c r="I75" s="5" t="s">
        <v>4</v>
      </c>
      <c r="J75" s="5" t="s">
        <v>8</v>
      </c>
      <c r="K75" s="93"/>
      <c r="L75" s="94"/>
      <c r="M75" s="6"/>
    </row>
    <row r="76" spans="1:13" ht="21" customHeight="1">
      <c r="A76" s="199" t="s">
        <v>19</v>
      </c>
      <c r="B76" s="200" t="s">
        <v>119</v>
      </c>
      <c r="C76" s="200"/>
      <c r="D76" s="201"/>
      <c r="E76" s="202"/>
      <c r="F76" s="203"/>
      <c r="G76" s="203"/>
      <c r="H76" s="203"/>
      <c r="I76" s="203"/>
      <c r="J76" s="203"/>
      <c r="K76" s="204"/>
      <c r="L76" s="205"/>
      <c r="M76" s="6"/>
    </row>
    <row r="77" spans="1:12" ht="21" customHeight="1">
      <c r="A77" s="206">
        <v>5</v>
      </c>
      <c r="B77" s="207" t="s">
        <v>149</v>
      </c>
      <c r="C77" s="208"/>
      <c r="D77" s="209"/>
      <c r="E77" s="210"/>
      <c r="F77" s="211"/>
      <c r="G77" s="212"/>
      <c r="H77" s="211"/>
      <c r="I77" s="212"/>
      <c r="J77" s="212"/>
      <c r="K77" s="213"/>
      <c r="L77" s="214"/>
    </row>
    <row r="78" spans="1:12" ht="21" customHeight="1">
      <c r="A78" s="215"/>
      <c r="B78" s="216">
        <v>5.1</v>
      </c>
      <c r="C78" s="253" t="s">
        <v>153</v>
      </c>
      <c r="D78" s="228">
        <v>7187.299999999999</v>
      </c>
      <c r="E78" s="210" t="s">
        <v>100</v>
      </c>
      <c r="F78" s="228"/>
      <c r="G78" s="212"/>
      <c r="H78" s="418"/>
      <c r="I78" s="212"/>
      <c r="J78" s="212"/>
      <c r="K78" s="293" t="s">
        <v>221</v>
      </c>
      <c r="L78" s="214"/>
    </row>
    <row r="79" spans="1:12" ht="21" customHeight="1">
      <c r="A79" s="215"/>
      <c r="B79" s="216">
        <v>5.2</v>
      </c>
      <c r="C79" s="253" t="s">
        <v>154</v>
      </c>
      <c r="D79" s="228">
        <v>4370.65</v>
      </c>
      <c r="E79" s="210" t="s">
        <v>100</v>
      </c>
      <c r="F79" s="418"/>
      <c r="G79" s="212"/>
      <c r="H79" s="418"/>
      <c r="I79" s="212"/>
      <c r="J79" s="212"/>
      <c r="K79" s="293" t="s">
        <v>221</v>
      </c>
      <c r="L79" s="214"/>
    </row>
    <row r="80" spans="1:12" ht="21" customHeight="1">
      <c r="A80" s="215"/>
      <c r="B80" s="216">
        <v>5.3</v>
      </c>
      <c r="C80" s="253" t="s">
        <v>155</v>
      </c>
      <c r="D80" s="228">
        <v>125</v>
      </c>
      <c r="E80" s="210" t="s">
        <v>100</v>
      </c>
      <c r="F80" s="418"/>
      <c r="G80" s="212"/>
      <c r="H80" s="418"/>
      <c r="I80" s="212"/>
      <c r="J80" s="212"/>
      <c r="K80" s="213"/>
      <c r="L80" s="214"/>
    </row>
    <row r="81" spans="1:12" ht="21" customHeight="1">
      <c r="A81" s="215"/>
      <c r="B81" s="216">
        <v>5.4</v>
      </c>
      <c r="C81" s="253" t="s">
        <v>156</v>
      </c>
      <c r="D81" s="228">
        <v>182</v>
      </c>
      <c r="E81" s="210" t="s">
        <v>100</v>
      </c>
      <c r="F81" s="418"/>
      <c r="G81" s="212"/>
      <c r="H81" s="418"/>
      <c r="I81" s="212"/>
      <c r="J81" s="212"/>
      <c r="K81" s="213"/>
      <c r="L81" s="214"/>
    </row>
    <row r="82" spans="1:12" ht="21" customHeight="1">
      <c r="A82" s="215"/>
      <c r="B82" s="216">
        <v>5.5</v>
      </c>
      <c r="C82" s="253" t="s">
        <v>163</v>
      </c>
      <c r="D82" s="228">
        <v>75</v>
      </c>
      <c r="E82" s="210" t="s">
        <v>100</v>
      </c>
      <c r="F82" s="418"/>
      <c r="G82" s="212"/>
      <c r="H82" s="418"/>
      <c r="I82" s="212"/>
      <c r="J82" s="212"/>
      <c r="K82" s="213"/>
      <c r="L82" s="214"/>
    </row>
    <row r="83" spans="1:12" ht="21" customHeight="1">
      <c r="A83" s="215"/>
      <c r="B83" s="227" t="s">
        <v>151</v>
      </c>
      <c r="C83" s="227"/>
      <c r="D83" s="215"/>
      <c r="E83" s="228"/>
      <c r="F83" s="229"/>
      <c r="G83" s="230"/>
      <c r="H83" s="229"/>
      <c r="I83" s="230"/>
      <c r="J83" s="231"/>
      <c r="K83" s="213"/>
      <c r="L83" s="214"/>
    </row>
    <row r="84" spans="1:12" ht="21" customHeight="1">
      <c r="A84" s="215"/>
      <c r="B84" s="216"/>
      <c r="C84" s="208"/>
      <c r="D84" s="232"/>
      <c r="E84" s="210"/>
      <c r="F84" s="211"/>
      <c r="G84" s="212"/>
      <c r="H84" s="211"/>
      <c r="I84" s="212"/>
      <c r="J84" s="212"/>
      <c r="K84" s="213"/>
      <c r="L84" s="214"/>
    </row>
    <row r="85" spans="1:12" ht="21" customHeight="1">
      <c r="A85" s="233">
        <v>6</v>
      </c>
      <c r="B85" s="224" t="s">
        <v>152</v>
      </c>
      <c r="C85" s="208"/>
      <c r="D85" s="232"/>
      <c r="E85" s="210"/>
      <c r="F85" s="211"/>
      <c r="G85" s="212"/>
      <c r="H85" s="211"/>
      <c r="I85" s="212"/>
      <c r="J85" s="212"/>
      <c r="K85" s="213"/>
      <c r="L85" s="214"/>
    </row>
    <row r="86" spans="1:12" ht="21" customHeight="1">
      <c r="A86" s="233"/>
      <c r="B86" s="216">
        <v>6.1</v>
      </c>
      <c r="C86" s="253" t="s">
        <v>157</v>
      </c>
      <c r="D86" s="228">
        <v>6</v>
      </c>
      <c r="E86" s="254" t="s">
        <v>12</v>
      </c>
      <c r="F86" s="228"/>
      <c r="G86" s="212"/>
      <c r="H86" s="228"/>
      <c r="I86" s="212"/>
      <c r="J86" s="212"/>
      <c r="K86" s="255" t="s">
        <v>164</v>
      </c>
      <c r="L86" s="256"/>
    </row>
    <row r="87" spans="1:12" ht="21" customHeight="1">
      <c r="A87" s="233"/>
      <c r="B87" s="216">
        <v>6.2</v>
      </c>
      <c r="C87" s="253" t="s">
        <v>158</v>
      </c>
      <c r="D87" s="228">
        <v>9</v>
      </c>
      <c r="E87" s="254" t="s">
        <v>12</v>
      </c>
      <c r="F87" s="257"/>
      <c r="G87" s="212"/>
      <c r="H87" s="228"/>
      <c r="I87" s="212"/>
      <c r="J87" s="212"/>
      <c r="K87" s="255" t="s">
        <v>164</v>
      </c>
      <c r="L87" s="256"/>
    </row>
    <row r="88" spans="1:12" ht="21" customHeight="1">
      <c r="A88" s="233"/>
      <c r="B88" s="216">
        <v>6.3</v>
      </c>
      <c r="C88" s="253" t="s">
        <v>159</v>
      </c>
      <c r="D88" s="228">
        <v>6</v>
      </c>
      <c r="E88" s="254" t="s">
        <v>12</v>
      </c>
      <c r="F88" s="228"/>
      <c r="G88" s="212"/>
      <c r="H88" s="228"/>
      <c r="I88" s="212"/>
      <c r="J88" s="212"/>
      <c r="K88" s="255" t="s">
        <v>164</v>
      </c>
      <c r="L88" s="256"/>
    </row>
    <row r="89" spans="1:12" ht="21" customHeight="1">
      <c r="A89" s="234"/>
      <c r="B89" s="216">
        <v>6.4</v>
      </c>
      <c r="C89" s="253" t="s">
        <v>160</v>
      </c>
      <c r="D89" s="228">
        <v>2</v>
      </c>
      <c r="E89" s="254" t="s">
        <v>12</v>
      </c>
      <c r="F89" s="228"/>
      <c r="G89" s="212"/>
      <c r="H89" s="228"/>
      <c r="I89" s="212"/>
      <c r="J89" s="212"/>
      <c r="K89" s="255" t="s">
        <v>164</v>
      </c>
      <c r="L89" s="256"/>
    </row>
    <row r="90" spans="1:12" ht="21" customHeight="1">
      <c r="A90" s="234"/>
      <c r="B90" s="216">
        <v>6.5</v>
      </c>
      <c r="C90" s="253" t="s">
        <v>161</v>
      </c>
      <c r="D90" s="228">
        <v>2</v>
      </c>
      <c r="E90" s="254" t="s">
        <v>12</v>
      </c>
      <c r="F90" s="228"/>
      <c r="G90" s="212"/>
      <c r="H90" s="228"/>
      <c r="I90" s="212"/>
      <c r="J90" s="212"/>
      <c r="K90" s="255" t="s">
        <v>164</v>
      </c>
      <c r="L90" s="256"/>
    </row>
    <row r="91" spans="1:12" ht="21" customHeight="1">
      <c r="A91" s="233"/>
      <c r="B91" s="216">
        <v>6.6</v>
      </c>
      <c r="C91" s="253" t="s">
        <v>162</v>
      </c>
      <c r="D91" s="228">
        <v>1</v>
      </c>
      <c r="E91" s="254" t="s">
        <v>12</v>
      </c>
      <c r="F91" s="228"/>
      <c r="G91" s="212"/>
      <c r="H91" s="228"/>
      <c r="I91" s="212"/>
      <c r="J91" s="212"/>
      <c r="K91" s="255" t="s">
        <v>164</v>
      </c>
      <c r="L91" s="256"/>
    </row>
    <row r="92" spans="1:12" ht="21" customHeight="1">
      <c r="A92" s="235"/>
      <c r="B92" s="236" t="s">
        <v>47</v>
      </c>
      <c r="C92" s="258"/>
      <c r="D92" s="235"/>
      <c r="E92" s="238"/>
      <c r="F92" s="239"/>
      <c r="G92" s="240"/>
      <c r="H92" s="239"/>
      <c r="I92" s="240"/>
      <c r="J92" s="241"/>
      <c r="K92" s="242"/>
      <c r="L92" s="252"/>
    </row>
    <row r="93" spans="1:12" ht="21" customHeight="1">
      <c r="A93" s="2" t="str">
        <f>A$1</f>
        <v>ประมาณราคากลางค่าก่อสร้าง โครงการปรับปรุงโรงฝึกงานคณะวิศวกรรมศาสตร์และสถาปัตยกรรมศาสตร์ </v>
      </c>
      <c r="B93" s="2"/>
      <c r="C93" s="2"/>
      <c r="D93" s="2"/>
      <c r="E93" s="2"/>
      <c r="F93" s="2"/>
      <c r="G93" s="2"/>
      <c r="H93" s="2"/>
      <c r="I93" s="2"/>
      <c r="J93" s="2" t="str">
        <f>J$1</f>
        <v>แบบ ปร.4 แผ่นที่ </v>
      </c>
      <c r="K93" s="90" t="s">
        <v>419</v>
      </c>
      <c r="L93" s="45">
        <v>27</v>
      </c>
    </row>
    <row r="94" spans="1:12" ht="21" customHeight="1">
      <c r="A94" s="2" t="str">
        <f>A$2</f>
        <v>สถานที่ก่อสร้าง คณะวิศวกรรมศาสตร์และสถาปัตยกรรมศาสตร์ ศูนย์กลาง มทร.อีสาน</v>
      </c>
      <c r="B94" s="2"/>
      <c r="C94" s="2"/>
      <c r="D94" s="2"/>
      <c r="E94" s="2"/>
      <c r="F94" s="2"/>
      <c r="G94" s="2" t="str">
        <f>G$2</f>
        <v>แบบเลขที่                              /2558</v>
      </c>
      <c r="H94" s="2"/>
      <c r="I94" s="2"/>
      <c r="J94" s="2" t="str">
        <f>J$2</f>
        <v>รายการที่</v>
      </c>
      <c r="K94" s="30"/>
      <c r="L94" s="30"/>
    </row>
    <row r="95" spans="1:12" ht="21" customHeight="1">
      <c r="A95" s="2" t="str">
        <f>A$3</f>
        <v>ผู้ออกแบบแปลนและรายการ  : มหาวิทยาลัยเทคโนโลยีราชมงคลอีสาน</v>
      </c>
      <c r="B95" s="2"/>
      <c r="C95" s="2"/>
      <c r="D95" s="2"/>
      <c r="E95" s="2"/>
      <c r="F95" s="2"/>
      <c r="G95" s="2" t="str">
        <f>G$3</f>
        <v>ประมาณการเมื่อวันที่   </v>
      </c>
      <c r="H95" s="2"/>
      <c r="I95" s="2"/>
      <c r="J95" s="2"/>
      <c r="K95" s="30"/>
      <c r="L95" s="30"/>
    </row>
    <row r="96" spans="1:12" ht="21" customHeight="1">
      <c r="A96" s="2" t="str">
        <f>A$4</f>
        <v>ประมาณการ โดยนายรัฐพล สมนา, นายมงคล ด่านบำรุงตระกูล, นางสาวดวงนภา ศิลปสาย, นายจีรศักดิ์  สุพรมวัน</v>
      </c>
      <c r="B96" s="2"/>
      <c r="C96" s="2"/>
      <c r="D96" s="2"/>
      <c r="E96" s="2"/>
      <c r="F96" s="2"/>
      <c r="G96" s="2"/>
      <c r="H96" s="2"/>
      <c r="I96" s="2"/>
      <c r="J96" s="32"/>
      <c r="K96" s="33"/>
      <c r="L96" s="30"/>
    </row>
    <row r="97" spans="1:13" ht="21" customHeight="1">
      <c r="A97" s="3" t="s">
        <v>0</v>
      </c>
      <c r="B97" s="4"/>
      <c r="C97" s="4"/>
      <c r="D97" s="3" t="s">
        <v>1</v>
      </c>
      <c r="E97" s="3" t="s">
        <v>2</v>
      </c>
      <c r="F97" s="5" t="s">
        <v>6</v>
      </c>
      <c r="G97" s="5"/>
      <c r="H97" s="5" t="s">
        <v>5</v>
      </c>
      <c r="I97" s="5"/>
      <c r="J97" s="5" t="s">
        <v>7</v>
      </c>
      <c r="K97" s="66" t="s">
        <v>9</v>
      </c>
      <c r="L97" s="92"/>
      <c r="M97" s="6"/>
    </row>
    <row r="98" spans="1:13" ht="21" customHeight="1">
      <c r="A98" s="7"/>
      <c r="B98" s="8"/>
      <c r="C98" s="8"/>
      <c r="D98" s="7"/>
      <c r="E98" s="7"/>
      <c r="F98" s="5" t="s">
        <v>3</v>
      </c>
      <c r="G98" s="5" t="s">
        <v>4</v>
      </c>
      <c r="H98" s="5" t="s">
        <v>3</v>
      </c>
      <c r="I98" s="5" t="s">
        <v>4</v>
      </c>
      <c r="J98" s="5" t="s">
        <v>8</v>
      </c>
      <c r="K98" s="93"/>
      <c r="L98" s="94"/>
      <c r="M98" s="6"/>
    </row>
    <row r="99" spans="1:13" ht="21" customHeight="1">
      <c r="A99" s="199" t="s">
        <v>19</v>
      </c>
      <c r="B99" s="200" t="s">
        <v>119</v>
      </c>
      <c r="C99" s="200"/>
      <c r="D99" s="201"/>
      <c r="E99" s="202"/>
      <c r="F99" s="259"/>
      <c r="G99" s="260"/>
      <c r="H99" s="260"/>
      <c r="I99" s="260"/>
      <c r="J99" s="260"/>
      <c r="K99" s="204"/>
      <c r="L99" s="205"/>
      <c r="M99" s="6"/>
    </row>
    <row r="100" spans="1:12" ht="21" customHeight="1">
      <c r="A100" s="206">
        <v>6</v>
      </c>
      <c r="B100" s="207" t="s">
        <v>165</v>
      </c>
      <c r="C100" s="208"/>
      <c r="D100" s="232"/>
      <c r="E100" s="210"/>
      <c r="F100" s="211"/>
      <c r="G100" s="212"/>
      <c r="H100" s="211"/>
      <c r="I100" s="212"/>
      <c r="J100" s="212"/>
      <c r="K100" s="213"/>
      <c r="L100" s="214"/>
    </row>
    <row r="101" spans="1:12" ht="21" customHeight="1">
      <c r="A101" s="215"/>
      <c r="B101" s="216">
        <v>6.7</v>
      </c>
      <c r="C101" s="253" t="s">
        <v>166</v>
      </c>
      <c r="D101" s="228">
        <v>5</v>
      </c>
      <c r="E101" s="254" t="s">
        <v>12</v>
      </c>
      <c r="F101" s="265"/>
      <c r="G101" s="212"/>
      <c r="H101" s="265"/>
      <c r="I101" s="212"/>
      <c r="J101" s="212"/>
      <c r="K101" s="255" t="s">
        <v>164</v>
      </c>
      <c r="L101" s="256"/>
    </row>
    <row r="102" spans="1:12" ht="21" customHeight="1">
      <c r="A102" s="215"/>
      <c r="B102" s="216">
        <v>6.8</v>
      </c>
      <c r="C102" s="253" t="s">
        <v>167</v>
      </c>
      <c r="D102" s="228">
        <v>1</v>
      </c>
      <c r="E102" s="254" t="s">
        <v>12</v>
      </c>
      <c r="F102" s="228"/>
      <c r="G102" s="212"/>
      <c r="H102" s="228"/>
      <c r="I102" s="212"/>
      <c r="J102" s="212"/>
      <c r="K102" s="255" t="s">
        <v>164</v>
      </c>
      <c r="L102" s="256"/>
    </row>
    <row r="103" spans="1:12" ht="21" customHeight="1">
      <c r="A103" s="215"/>
      <c r="B103" s="216">
        <v>6.9</v>
      </c>
      <c r="C103" s="253" t="s">
        <v>168</v>
      </c>
      <c r="D103" s="228">
        <v>1</v>
      </c>
      <c r="E103" s="254" t="s">
        <v>12</v>
      </c>
      <c r="F103" s="228"/>
      <c r="G103" s="212"/>
      <c r="H103" s="228"/>
      <c r="I103" s="212"/>
      <c r="J103" s="212"/>
      <c r="K103" s="255" t="s">
        <v>164</v>
      </c>
      <c r="L103" s="256"/>
    </row>
    <row r="104" spans="1:12" ht="21" customHeight="1">
      <c r="A104" s="215"/>
      <c r="B104" s="264">
        <v>6.1</v>
      </c>
      <c r="C104" s="253" t="s">
        <v>169</v>
      </c>
      <c r="D104" s="228">
        <v>1</v>
      </c>
      <c r="E104" s="254" t="s">
        <v>12</v>
      </c>
      <c r="F104" s="228"/>
      <c r="G104" s="212"/>
      <c r="H104" s="228"/>
      <c r="I104" s="212"/>
      <c r="J104" s="212"/>
      <c r="K104" s="255" t="s">
        <v>164</v>
      </c>
      <c r="L104" s="256"/>
    </row>
    <row r="105" spans="1:12" ht="21" customHeight="1">
      <c r="A105" s="215"/>
      <c r="B105" s="216">
        <v>6.11</v>
      </c>
      <c r="C105" s="253" t="s">
        <v>170</v>
      </c>
      <c r="D105" s="228">
        <v>12</v>
      </c>
      <c r="E105" s="254" t="s">
        <v>12</v>
      </c>
      <c r="F105" s="228"/>
      <c r="G105" s="212"/>
      <c r="H105" s="228"/>
      <c r="I105" s="212"/>
      <c r="J105" s="212"/>
      <c r="K105" s="255" t="s">
        <v>164</v>
      </c>
      <c r="L105" s="256"/>
    </row>
    <row r="106" spans="1:12" ht="21" customHeight="1">
      <c r="A106" s="215"/>
      <c r="B106" s="264">
        <v>6.12</v>
      </c>
      <c r="C106" s="253" t="s">
        <v>171</v>
      </c>
      <c r="D106" s="228">
        <v>2</v>
      </c>
      <c r="E106" s="254" t="s">
        <v>12</v>
      </c>
      <c r="F106" s="228"/>
      <c r="G106" s="212"/>
      <c r="H106" s="228"/>
      <c r="I106" s="212"/>
      <c r="J106" s="212"/>
      <c r="K106" s="255" t="s">
        <v>164</v>
      </c>
      <c r="L106" s="256"/>
    </row>
    <row r="107" spans="1:12" ht="21" customHeight="1">
      <c r="A107" s="261"/>
      <c r="B107" s="216">
        <v>6.13</v>
      </c>
      <c r="C107" s="253" t="s">
        <v>172</v>
      </c>
      <c r="D107" s="228">
        <v>6</v>
      </c>
      <c r="E107" s="254" t="s">
        <v>12</v>
      </c>
      <c r="F107" s="228"/>
      <c r="G107" s="212"/>
      <c r="H107" s="228"/>
      <c r="I107" s="212"/>
      <c r="J107" s="212"/>
      <c r="K107" s="255" t="s">
        <v>164</v>
      </c>
      <c r="L107" s="256"/>
    </row>
    <row r="108" spans="1:12" ht="21" customHeight="1">
      <c r="A108" s="16"/>
      <c r="B108" s="264">
        <v>6.14</v>
      </c>
      <c r="C108" s="253" t="s">
        <v>173</v>
      </c>
      <c r="D108" s="228">
        <v>7</v>
      </c>
      <c r="E108" s="254" t="s">
        <v>12</v>
      </c>
      <c r="F108" s="228"/>
      <c r="G108" s="212"/>
      <c r="H108" s="228"/>
      <c r="I108" s="212"/>
      <c r="J108" s="212"/>
      <c r="K108" s="255" t="s">
        <v>164</v>
      </c>
      <c r="L108" s="256"/>
    </row>
    <row r="109" spans="1:12" ht="21" customHeight="1">
      <c r="A109" s="15"/>
      <c r="B109" s="216">
        <v>6.15</v>
      </c>
      <c r="C109" s="253" t="s">
        <v>174</v>
      </c>
      <c r="D109" s="228">
        <v>1</v>
      </c>
      <c r="E109" s="254" t="s">
        <v>12</v>
      </c>
      <c r="F109" s="228"/>
      <c r="G109" s="212"/>
      <c r="H109" s="228"/>
      <c r="I109" s="212"/>
      <c r="J109" s="212"/>
      <c r="K109" s="255" t="s">
        <v>164</v>
      </c>
      <c r="L109" s="256"/>
    </row>
    <row r="110" spans="1:12" ht="21" customHeight="1">
      <c r="A110" s="16"/>
      <c r="B110" s="264">
        <v>6.16</v>
      </c>
      <c r="C110" s="253" t="s">
        <v>175</v>
      </c>
      <c r="D110" s="228">
        <v>1</v>
      </c>
      <c r="E110" s="254" t="s">
        <v>12</v>
      </c>
      <c r="F110" s="228"/>
      <c r="G110" s="212"/>
      <c r="H110" s="228"/>
      <c r="I110" s="212"/>
      <c r="J110" s="212"/>
      <c r="K110" s="255" t="s">
        <v>164</v>
      </c>
      <c r="L110" s="256"/>
    </row>
    <row r="111" spans="1:12" ht="21" customHeight="1">
      <c r="A111" s="16"/>
      <c r="B111" s="216">
        <v>6.17</v>
      </c>
      <c r="C111" s="253" t="s">
        <v>176</v>
      </c>
      <c r="D111" s="228">
        <v>2</v>
      </c>
      <c r="E111" s="254" t="s">
        <v>12</v>
      </c>
      <c r="F111" s="228"/>
      <c r="G111" s="212"/>
      <c r="H111" s="228"/>
      <c r="I111" s="212"/>
      <c r="J111" s="212"/>
      <c r="K111" s="255" t="s">
        <v>164</v>
      </c>
      <c r="L111" s="256"/>
    </row>
    <row r="112" spans="1:12" ht="21" customHeight="1">
      <c r="A112" s="16"/>
      <c r="B112" s="264">
        <v>6.18000000000001</v>
      </c>
      <c r="C112" s="253" t="s">
        <v>177</v>
      </c>
      <c r="D112" s="228">
        <v>3</v>
      </c>
      <c r="E112" s="254" t="s">
        <v>12</v>
      </c>
      <c r="F112" s="228"/>
      <c r="G112" s="212"/>
      <c r="H112" s="228"/>
      <c r="I112" s="212"/>
      <c r="J112" s="212"/>
      <c r="K112" s="255" t="s">
        <v>164</v>
      </c>
      <c r="L112" s="256"/>
    </row>
    <row r="113" spans="1:12" ht="21" customHeight="1">
      <c r="A113" s="16"/>
      <c r="B113" s="216">
        <v>6.19000000000001</v>
      </c>
      <c r="C113" s="253" t="s">
        <v>178</v>
      </c>
      <c r="D113" s="228">
        <v>1</v>
      </c>
      <c r="E113" s="254" t="s">
        <v>12</v>
      </c>
      <c r="F113" s="228"/>
      <c r="G113" s="212"/>
      <c r="H113" s="228"/>
      <c r="I113" s="212"/>
      <c r="J113" s="212"/>
      <c r="K113" s="255" t="s">
        <v>164</v>
      </c>
      <c r="L113" s="256"/>
    </row>
    <row r="114" spans="1:12" ht="21" customHeight="1">
      <c r="A114" s="187"/>
      <c r="B114" s="27" t="s">
        <v>48</v>
      </c>
      <c r="C114" s="20"/>
      <c r="D114" s="228"/>
      <c r="E114" s="254"/>
      <c r="F114" s="228"/>
      <c r="G114" s="212"/>
      <c r="H114" s="228"/>
      <c r="I114" s="212"/>
      <c r="J114" s="225"/>
      <c r="K114" s="268"/>
      <c r="L114" s="256"/>
    </row>
    <row r="115" spans="1:12" ht="21" customHeight="1">
      <c r="A115" s="65"/>
      <c r="B115" s="236" t="s">
        <v>47</v>
      </c>
      <c r="C115" s="20"/>
      <c r="D115" s="21"/>
      <c r="E115" s="17"/>
      <c r="F115" s="23"/>
      <c r="G115" s="23"/>
      <c r="H115" s="23"/>
      <c r="I115" s="23"/>
      <c r="J115" s="113"/>
      <c r="K115" s="267"/>
      <c r="L115" s="252"/>
    </row>
    <row r="116" spans="1:12" ht="21" customHeight="1">
      <c r="A116" s="2" t="str">
        <f>A$1</f>
        <v>ประมาณราคากลางค่าก่อสร้าง โครงการปรับปรุงโรงฝึกงานคณะวิศวกรรมศาสตร์และสถาปัตยกรรมศาสตร์ </v>
      </c>
      <c r="B116" s="2"/>
      <c r="C116" s="2"/>
      <c r="D116" s="2"/>
      <c r="E116" s="2"/>
      <c r="F116" s="2"/>
      <c r="G116" s="2"/>
      <c r="H116" s="2"/>
      <c r="I116" s="2"/>
      <c r="J116" s="2" t="str">
        <f>J$1</f>
        <v>แบบ ปร.4 แผ่นที่ </v>
      </c>
      <c r="K116" s="90" t="s">
        <v>420</v>
      </c>
      <c r="L116" s="45">
        <v>27</v>
      </c>
    </row>
    <row r="117" spans="1:12" ht="21" customHeight="1">
      <c r="A117" s="2" t="str">
        <f>A$2</f>
        <v>สถานที่ก่อสร้าง คณะวิศวกรรมศาสตร์และสถาปัตยกรรมศาสตร์ ศูนย์กลาง มทร.อีสาน</v>
      </c>
      <c r="B117" s="2"/>
      <c r="C117" s="2"/>
      <c r="D117" s="2"/>
      <c r="E117" s="2"/>
      <c r="F117" s="2"/>
      <c r="G117" s="2" t="str">
        <f>G$2</f>
        <v>แบบเลขที่                              /2558</v>
      </c>
      <c r="H117" s="2"/>
      <c r="I117" s="2"/>
      <c r="J117" s="2" t="str">
        <f>J$2</f>
        <v>รายการที่</v>
      </c>
      <c r="K117" s="30"/>
      <c r="L117" s="30"/>
    </row>
    <row r="118" spans="1:12" ht="24">
      <c r="A118" s="2" t="str">
        <f>A$3</f>
        <v>ผู้ออกแบบแปลนและรายการ  : มหาวิทยาลัยเทคโนโลยีราชมงคลอีสาน</v>
      </c>
      <c r="B118" s="2"/>
      <c r="C118" s="2"/>
      <c r="D118" s="2"/>
      <c r="E118" s="2"/>
      <c r="F118" s="2"/>
      <c r="G118" s="2" t="str">
        <f>G$3</f>
        <v>ประมาณการเมื่อวันที่   </v>
      </c>
      <c r="H118" s="2"/>
      <c r="I118" s="2"/>
      <c r="J118" s="2"/>
      <c r="K118" s="30"/>
      <c r="L118" s="30"/>
    </row>
    <row r="119" spans="1:12" ht="24">
      <c r="A119" s="2" t="str">
        <f>A$4</f>
        <v>ประมาณการ โดยนายรัฐพล สมนา, นายมงคล ด่านบำรุงตระกูล, นางสาวดวงนภา ศิลปสาย, นายจีรศักดิ์  สุพรมวัน</v>
      </c>
      <c r="B119" s="2"/>
      <c r="C119" s="2"/>
      <c r="D119" s="2"/>
      <c r="E119" s="2"/>
      <c r="F119" s="2"/>
      <c r="G119" s="2"/>
      <c r="H119" s="2"/>
      <c r="I119" s="2"/>
      <c r="J119" s="31"/>
      <c r="K119" s="30"/>
      <c r="L119" s="30"/>
    </row>
    <row r="120" spans="1:12" ht="24">
      <c r="A120" s="3" t="s">
        <v>0</v>
      </c>
      <c r="B120" s="4"/>
      <c r="C120" s="4"/>
      <c r="D120" s="3" t="s">
        <v>1</v>
      </c>
      <c r="E120" s="3" t="s">
        <v>2</v>
      </c>
      <c r="F120" s="5" t="s">
        <v>6</v>
      </c>
      <c r="G120" s="5"/>
      <c r="H120" s="5" t="s">
        <v>5</v>
      </c>
      <c r="I120" s="5"/>
      <c r="J120" s="5" t="s">
        <v>7</v>
      </c>
      <c r="K120" s="66" t="s">
        <v>9</v>
      </c>
      <c r="L120" s="92"/>
    </row>
    <row r="121" spans="1:12" ht="24">
      <c r="A121" s="7"/>
      <c r="B121" s="8"/>
      <c r="C121" s="8"/>
      <c r="D121" s="7"/>
      <c r="E121" s="7"/>
      <c r="F121" s="5" t="s">
        <v>3</v>
      </c>
      <c r="G121" s="5" t="s">
        <v>4</v>
      </c>
      <c r="H121" s="5" t="s">
        <v>3</v>
      </c>
      <c r="I121" s="5" t="s">
        <v>4</v>
      </c>
      <c r="J121" s="5" t="s">
        <v>8</v>
      </c>
      <c r="K121" s="93"/>
      <c r="L121" s="94"/>
    </row>
    <row r="122" spans="1:12" ht="24">
      <c r="A122" s="199" t="s">
        <v>19</v>
      </c>
      <c r="B122" s="200" t="s">
        <v>119</v>
      </c>
      <c r="C122" s="200"/>
      <c r="D122" s="201"/>
      <c r="E122" s="202"/>
      <c r="F122" s="259"/>
      <c r="G122" s="260"/>
      <c r="H122" s="260"/>
      <c r="I122" s="260"/>
      <c r="J122" s="260"/>
      <c r="K122" s="204"/>
      <c r="L122" s="205"/>
    </row>
    <row r="123" spans="1:12" ht="21" customHeight="1">
      <c r="A123" s="206">
        <v>6</v>
      </c>
      <c r="B123" s="224" t="s">
        <v>165</v>
      </c>
      <c r="C123" s="208"/>
      <c r="D123" s="232"/>
      <c r="E123" s="210"/>
      <c r="F123" s="211"/>
      <c r="G123" s="212"/>
      <c r="H123" s="211"/>
      <c r="I123" s="212"/>
      <c r="J123" s="212"/>
      <c r="K123" s="213"/>
      <c r="L123" s="214"/>
    </row>
    <row r="124" spans="1:12" ht="21" customHeight="1">
      <c r="A124" s="215"/>
      <c r="B124" s="271">
        <v>6.2</v>
      </c>
      <c r="C124" s="253" t="s">
        <v>179</v>
      </c>
      <c r="D124" s="228">
        <v>5</v>
      </c>
      <c r="E124" s="254" t="s">
        <v>12</v>
      </c>
      <c r="F124" s="228"/>
      <c r="G124" s="212"/>
      <c r="H124" s="228"/>
      <c r="I124" s="212"/>
      <c r="J124" s="212"/>
      <c r="K124" s="255" t="s">
        <v>164</v>
      </c>
      <c r="L124" s="210"/>
    </row>
    <row r="125" spans="1:12" ht="21" customHeight="1">
      <c r="A125" s="215"/>
      <c r="B125" s="272">
        <v>6.21</v>
      </c>
      <c r="C125" s="253" t="s">
        <v>181</v>
      </c>
      <c r="D125" s="228">
        <v>1</v>
      </c>
      <c r="E125" s="254" t="s">
        <v>12</v>
      </c>
      <c r="F125" s="228"/>
      <c r="G125" s="212"/>
      <c r="H125" s="228"/>
      <c r="I125" s="212"/>
      <c r="J125" s="212"/>
      <c r="K125" s="255" t="s">
        <v>164</v>
      </c>
      <c r="L125" s="210"/>
    </row>
    <row r="126" spans="1:12" ht="21" customHeight="1">
      <c r="A126" s="215"/>
      <c r="B126" s="224" t="s">
        <v>48</v>
      </c>
      <c r="C126" s="273"/>
      <c r="D126" s="232"/>
      <c r="E126" s="210"/>
      <c r="F126" s="211"/>
      <c r="G126" s="212"/>
      <c r="H126" s="211"/>
      <c r="I126" s="212"/>
      <c r="J126" s="225"/>
      <c r="K126" s="213"/>
      <c r="L126" s="214"/>
    </row>
    <row r="127" spans="1:12" ht="21" customHeight="1">
      <c r="A127" s="274"/>
      <c r="B127" s="207" t="s">
        <v>180</v>
      </c>
      <c r="C127" s="275"/>
      <c r="D127" s="276"/>
      <c r="E127" s="277"/>
      <c r="F127" s="278"/>
      <c r="G127" s="278"/>
      <c r="H127" s="278"/>
      <c r="I127" s="278"/>
      <c r="J127" s="279"/>
      <c r="K127" s="213"/>
      <c r="L127" s="214"/>
    </row>
    <row r="128" spans="1:12" ht="21" customHeight="1">
      <c r="A128" s="206"/>
      <c r="B128" s="224"/>
      <c r="C128" s="208"/>
      <c r="D128" s="209"/>
      <c r="E128" s="210"/>
      <c r="F128" s="280"/>
      <c r="G128" s="212"/>
      <c r="H128" s="212"/>
      <c r="I128" s="212"/>
      <c r="J128" s="212"/>
      <c r="K128" s="213"/>
      <c r="L128" s="214"/>
    </row>
    <row r="129" spans="1:12" ht="21" customHeight="1">
      <c r="A129" s="281">
        <v>7</v>
      </c>
      <c r="B129" s="283" t="s">
        <v>182</v>
      </c>
      <c r="C129" s="283"/>
      <c r="D129" s="232"/>
      <c r="E129" s="210"/>
      <c r="F129" s="282"/>
      <c r="G129" s="212"/>
      <c r="H129" s="212"/>
      <c r="I129" s="212"/>
      <c r="J129" s="212"/>
      <c r="K129" s="213"/>
      <c r="L129" s="214"/>
    </row>
    <row r="130" spans="1:12" ht="21" customHeight="1">
      <c r="A130" s="215"/>
      <c r="B130" s="216">
        <v>7.1</v>
      </c>
      <c r="C130" s="253" t="s">
        <v>185</v>
      </c>
      <c r="D130" s="228">
        <v>24</v>
      </c>
      <c r="E130" s="254" t="s">
        <v>12</v>
      </c>
      <c r="F130" s="228"/>
      <c r="G130" s="212"/>
      <c r="H130" s="418"/>
      <c r="I130" s="212"/>
      <c r="J130" s="212"/>
      <c r="K130" s="213"/>
      <c r="L130" s="214"/>
    </row>
    <row r="131" spans="1:12" ht="21" customHeight="1">
      <c r="A131" s="215"/>
      <c r="B131" s="216">
        <v>7.2</v>
      </c>
      <c r="C131" s="253" t="s">
        <v>186</v>
      </c>
      <c r="D131" s="228">
        <v>13</v>
      </c>
      <c r="E131" s="254" t="s">
        <v>12</v>
      </c>
      <c r="F131" s="257"/>
      <c r="G131" s="212"/>
      <c r="H131" s="418"/>
      <c r="I131" s="212"/>
      <c r="J131" s="212"/>
      <c r="K131" s="213"/>
      <c r="L131" s="214"/>
    </row>
    <row r="132" spans="1:12" ht="21" customHeight="1">
      <c r="A132" s="215"/>
      <c r="B132" s="216">
        <v>7.3</v>
      </c>
      <c r="C132" s="253" t="s">
        <v>187</v>
      </c>
      <c r="D132" s="228">
        <v>24</v>
      </c>
      <c r="E132" s="254" t="s">
        <v>12</v>
      </c>
      <c r="F132" s="228"/>
      <c r="G132" s="212"/>
      <c r="H132" s="418"/>
      <c r="I132" s="212"/>
      <c r="J132" s="212"/>
      <c r="K132" s="213"/>
      <c r="L132" s="214"/>
    </row>
    <row r="133" spans="1:12" ht="21" customHeight="1">
      <c r="A133" s="215"/>
      <c r="B133" s="216">
        <v>7.4</v>
      </c>
      <c r="C133" s="253" t="s">
        <v>188</v>
      </c>
      <c r="D133" s="228">
        <v>24</v>
      </c>
      <c r="E133" s="254" t="s">
        <v>12</v>
      </c>
      <c r="F133" s="228"/>
      <c r="G133" s="212"/>
      <c r="H133" s="228"/>
      <c r="I133" s="212"/>
      <c r="J133" s="212"/>
      <c r="K133" s="213"/>
      <c r="L133" s="214"/>
    </row>
    <row r="134" spans="1:12" ht="21" customHeight="1">
      <c r="A134" s="215"/>
      <c r="B134" s="216">
        <v>7.5</v>
      </c>
      <c r="C134" s="253" t="s">
        <v>189</v>
      </c>
      <c r="D134" s="228">
        <v>24</v>
      </c>
      <c r="E134" s="254" t="s">
        <v>12</v>
      </c>
      <c r="F134" s="228"/>
      <c r="G134" s="212"/>
      <c r="H134" s="418"/>
      <c r="I134" s="212"/>
      <c r="J134" s="212"/>
      <c r="K134" s="213"/>
      <c r="L134" s="214"/>
    </row>
    <row r="135" spans="1:12" ht="21" customHeight="1">
      <c r="A135" s="215"/>
      <c r="B135" s="216">
        <v>7.6</v>
      </c>
      <c r="C135" s="253" t="s">
        <v>462</v>
      </c>
      <c r="D135" s="228">
        <v>24</v>
      </c>
      <c r="E135" s="254" t="s">
        <v>12</v>
      </c>
      <c r="F135" s="228"/>
      <c r="G135" s="212"/>
      <c r="H135" s="418"/>
      <c r="I135" s="212"/>
      <c r="J135" s="212"/>
      <c r="K135" s="213"/>
      <c r="L135" s="214"/>
    </row>
    <row r="136" spans="1:12" ht="21" customHeight="1">
      <c r="A136" s="215"/>
      <c r="B136" s="216">
        <v>7.7</v>
      </c>
      <c r="C136" s="253" t="s">
        <v>190</v>
      </c>
      <c r="D136" s="228">
        <v>48</v>
      </c>
      <c r="E136" s="254" t="s">
        <v>12</v>
      </c>
      <c r="F136" s="228"/>
      <c r="G136" s="212"/>
      <c r="H136" s="418"/>
      <c r="I136" s="212"/>
      <c r="J136" s="212"/>
      <c r="K136" s="213"/>
      <c r="L136" s="214"/>
    </row>
    <row r="137" spans="1:12" ht="21" customHeight="1">
      <c r="A137" s="215"/>
      <c r="B137" s="216">
        <v>7.8</v>
      </c>
      <c r="C137" s="253" t="s">
        <v>191</v>
      </c>
      <c r="D137" s="228">
        <v>11</v>
      </c>
      <c r="E137" s="254" t="s">
        <v>12</v>
      </c>
      <c r="F137" s="228"/>
      <c r="G137" s="212"/>
      <c r="H137" s="418"/>
      <c r="I137" s="212"/>
      <c r="J137" s="212"/>
      <c r="K137" s="284" t="s">
        <v>183</v>
      </c>
      <c r="L137" s="214"/>
    </row>
    <row r="138" spans="1:12" ht="24">
      <c r="A138" s="235"/>
      <c r="B138" s="236" t="s">
        <v>47</v>
      </c>
      <c r="C138" s="258"/>
      <c r="D138" s="235"/>
      <c r="E138" s="238"/>
      <c r="F138" s="239"/>
      <c r="G138" s="240"/>
      <c r="H138" s="239"/>
      <c r="I138" s="240"/>
      <c r="J138" s="241"/>
      <c r="K138" s="242"/>
      <c r="L138" s="252"/>
    </row>
    <row r="139" spans="1:12" ht="24">
      <c r="A139" s="2" t="str">
        <f>A$1</f>
        <v>ประมาณราคากลางค่าก่อสร้าง โครงการปรับปรุงโรงฝึกงานคณะวิศวกรรมศาสตร์และสถาปัตยกรรมศาสตร์ </v>
      </c>
      <c r="B139" s="2"/>
      <c r="C139" s="2"/>
      <c r="D139" s="2"/>
      <c r="E139" s="2"/>
      <c r="F139" s="2"/>
      <c r="G139" s="2"/>
      <c r="H139" s="2"/>
      <c r="I139" s="2"/>
      <c r="J139" s="2" t="str">
        <f>J$1</f>
        <v>แบบ ปร.4 แผ่นที่ </v>
      </c>
      <c r="K139" s="90" t="s">
        <v>422</v>
      </c>
      <c r="L139" s="45">
        <v>27</v>
      </c>
    </row>
    <row r="140" spans="1:12" ht="24">
      <c r="A140" s="2" t="str">
        <f>A$2</f>
        <v>สถานที่ก่อสร้าง คณะวิศวกรรมศาสตร์และสถาปัตยกรรมศาสตร์ ศูนย์กลาง มทร.อีสาน</v>
      </c>
      <c r="B140" s="2"/>
      <c r="C140" s="2"/>
      <c r="D140" s="2"/>
      <c r="E140" s="2"/>
      <c r="F140" s="2"/>
      <c r="G140" s="2" t="str">
        <f>G$2</f>
        <v>แบบเลขที่                              /2558</v>
      </c>
      <c r="H140" s="2"/>
      <c r="I140" s="2"/>
      <c r="J140" s="2" t="str">
        <f>J$2</f>
        <v>รายการที่</v>
      </c>
      <c r="K140" s="30"/>
      <c r="L140" s="30"/>
    </row>
    <row r="141" spans="1:12" ht="24">
      <c r="A141" s="2" t="str">
        <f>A$3</f>
        <v>ผู้ออกแบบแปลนและรายการ  : มหาวิทยาลัยเทคโนโลยีราชมงคลอีสาน</v>
      </c>
      <c r="B141" s="2"/>
      <c r="C141" s="2"/>
      <c r="D141" s="2"/>
      <c r="E141" s="2"/>
      <c r="F141" s="2"/>
      <c r="G141" s="2" t="str">
        <f>G$3</f>
        <v>ประมาณการเมื่อวันที่   </v>
      </c>
      <c r="H141" s="2"/>
      <c r="I141" s="2"/>
      <c r="J141" s="2"/>
      <c r="K141" s="30"/>
      <c r="L141" s="30"/>
    </row>
    <row r="142" spans="1:12" ht="24">
      <c r="A142" s="2" t="str">
        <f>A$4</f>
        <v>ประมาณการ โดยนายรัฐพล สมนา, นายมงคล ด่านบำรุงตระกูล, นางสาวดวงนภา ศิลปสาย, นายจีรศักดิ์  สุพรมวัน</v>
      </c>
      <c r="B142" s="2"/>
      <c r="C142" s="2"/>
      <c r="D142" s="2"/>
      <c r="E142" s="2"/>
      <c r="F142" s="2"/>
      <c r="G142" s="2"/>
      <c r="H142" s="2"/>
      <c r="I142" s="2"/>
      <c r="J142" s="32"/>
      <c r="K142" s="33"/>
      <c r="L142" s="30"/>
    </row>
    <row r="143" spans="1:12" ht="24">
      <c r="A143" s="3" t="s">
        <v>0</v>
      </c>
      <c r="B143" s="4"/>
      <c r="C143" s="4"/>
      <c r="D143" s="3" t="s">
        <v>1</v>
      </c>
      <c r="E143" s="3" t="s">
        <v>2</v>
      </c>
      <c r="F143" s="5" t="s">
        <v>6</v>
      </c>
      <c r="G143" s="5"/>
      <c r="H143" s="5" t="s">
        <v>5</v>
      </c>
      <c r="I143" s="5"/>
      <c r="J143" s="5" t="s">
        <v>7</v>
      </c>
      <c r="K143" s="66" t="s">
        <v>9</v>
      </c>
      <c r="L143" s="92"/>
    </row>
    <row r="144" spans="1:12" ht="24">
      <c r="A144" s="7"/>
      <c r="B144" s="8"/>
      <c r="C144" s="8"/>
      <c r="D144" s="7"/>
      <c r="E144" s="7"/>
      <c r="F144" s="5" t="s">
        <v>3</v>
      </c>
      <c r="G144" s="5" t="s">
        <v>4</v>
      </c>
      <c r="H144" s="5" t="s">
        <v>3</v>
      </c>
      <c r="I144" s="5" t="s">
        <v>4</v>
      </c>
      <c r="J144" s="5" t="s">
        <v>8</v>
      </c>
      <c r="K144" s="93"/>
      <c r="L144" s="94"/>
    </row>
    <row r="145" spans="1:12" ht="24">
      <c r="A145" s="199" t="s">
        <v>19</v>
      </c>
      <c r="B145" s="200" t="s">
        <v>119</v>
      </c>
      <c r="C145" s="200"/>
      <c r="D145" s="201"/>
      <c r="E145" s="202"/>
      <c r="F145" s="259"/>
      <c r="G145" s="260"/>
      <c r="H145" s="260"/>
      <c r="I145" s="260"/>
      <c r="J145" s="260"/>
      <c r="K145" s="204"/>
      <c r="L145" s="156"/>
    </row>
    <row r="146" spans="1:12" ht="21" customHeight="1">
      <c r="A146" s="206">
        <v>7</v>
      </c>
      <c r="B146" s="283" t="s">
        <v>184</v>
      </c>
      <c r="C146" s="208"/>
      <c r="D146" s="232"/>
      <c r="E146" s="210"/>
      <c r="F146" s="211"/>
      <c r="G146" s="212"/>
      <c r="H146" s="211"/>
      <c r="I146" s="212"/>
      <c r="J146" s="212"/>
      <c r="K146" s="213"/>
      <c r="L146" s="150"/>
    </row>
    <row r="147" spans="1:12" ht="21" customHeight="1">
      <c r="A147" s="215"/>
      <c r="B147" s="216">
        <v>7.9</v>
      </c>
      <c r="C147" s="253" t="s">
        <v>202</v>
      </c>
      <c r="D147" s="228">
        <v>13</v>
      </c>
      <c r="E147" s="254" t="s">
        <v>12</v>
      </c>
      <c r="F147" s="228"/>
      <c r="G147" s="212"/>
      <c r="H147" s="228"/>
      <c r="I147" s="212"/>
      <c r="J147" s="212"/>
      <c r="K147" s="213"/>
      <c r="L147" s="150"/>
    </row>
    <row r="148" spans="1:12" ht="21" customHeight="1">
      <c r="A148" s="215"/>
      <c r="B148" s="264">
        <v>7.1</v>
      </c>
      <c r="C148" s="253" t="s">
        <v>193</v>
      </c>
      <c r="D148" s="228">
        <v>24</v>
      </c>
      <c r="E148" s="254" t="s">
        <v>12</v>
      </c>
      <c r="F148" s="228"/>
      <c r="G148" s="212"/>
      <c r="H148" s="228"/>
      <c r="I148" s="212"/>
      <c r="J148" s="212"/>
      <c r="K148" s="213"/>
      <c r="L148" s="150"/>
    </row>
    <row r="149" spans="1:12" ht="21" customHeight="1">
      <c r="A149" s="215"/>
      <c r="B149" s="216">
        <v>7.11</v>
      </c>
      <c r="C149" s="253" t="s">
        <v>194</v>
      </c>
      <c r="D149" s="228">
        <v>24</v>
      </c>
      <c r="E149" s="254" t="s">
        <v>12</v>
      </c>
      <c r="F149" s="228"/>
      <c r="G149" s="212"/>
      <c r="H149" s="228"/>
      <c r="I149" s="212"/>
      <c r="J149" s="212"/>
      <c r="K149" s="213"/>
      <c r="L149" s="150"/>
    </row>
    <row r="150" spans="1:12" ht="21" customHeight="1">
      <c r="A150" s="215"/>
      <c r="B150" s="264">
        <v>7.12</v>
      </c>
      <c r="C150" s="253" t="s">
        <v>195</v>
      </c>
      <c r="D150" s="228">
        <v>24</v>
      </c>
      <c r="E150" s="254" t="s">
        <v>12</v>
      </c>
      <c r="F150" s="228"/>
      <c r="G150" s="212"/>
      <c r="H150" s="228"/>
      <c r="I150" s="212"/>
      <c r="J150" s="212"/>
      <c r="K150" s="213"/>
      <c r="L150" s="150"/>
    </row>
    <row r="151" spans="1:12" ht="21" customHeight="1">
      <c r="A151" s="215"/>
      <c r="B151" s="216">
        <v>7.13</v>
      </c>
      <c r="C151" s="253" t="s">
        <v>196</v>
      </c>
      <c r="D151" s="228">
        <v>26</v>
      </c>
      <c r="E151" s="254" t="s">
        <v>12</v>
      </c>
      <c r="F151" s="228"/>
      <c r="G151" s="212"/>
      <c r="H151" s="418"/>
      <c r="I151" s="212"/>
      <c r="J151" s="212"/>
      <c r="K151" s="213"/>
      <c r="L151" s="150"/>
    </row>
    <row r="152" spans="1:12" ht="21" customHeight="1">
      <c r="A152" s="215"/>
      <c r="B152" s="264">
        <v>7.14</v>
      </c>
      <c r="C152" s="253" t="s">
        <v>197</v>
      </c>
      <c r="D152" s="228">
        <v>24</v>
      </c>
      <c r="E152" s="254" t="s">
        <v>12</v>
      </c>
      <c r="F152" s="228"/>
      <c r="G152" s="212"/>
      <c r="H152" s="418"/>
      <c r="I152" s="212"/>
      <c r="J152" s="212"/>
      <c r="K152" s="213"/>
      <c r="L152" s="150"/>
    </row>
    <row r="153" spans="1:12" ht="21" customHeight="1">
      <c r="A153" s="206"/>
      <c r="B153" s="216">
        <v>7.15</v>
      </c>
      <c r="C153" s="253" t="s">
        <v>198</v>
      </c>
      <c r="D153" s="228">
        <v>24</v>
      </c>
      <c r="E153" s="254" t="s">
        <v>12</v>
      </c>
      <c r="F153" s="228"/>
      <c r="G153" s="212"/>
      <c r="H153" s="418"/>
      <c r="I153" s="212"/>
      <c r="J153" s="212"/>
      <c r="K153" s="213"/>
      <c r="L153" s="150"/>
    </row>
    <row r="154" spans="1:12" ht="21" customHeight="1">
      <c r="A154" s="215"/>
      <c r="B154" s="264"/>
      <c r="C154" s="208"/>
      <c r="D154" s="209"/>
      <c r="E154" s="210"/>
      <c r="F154" s="211"/>
      <c r="G154" s="212"/>
      <c r="H154" s="211"/>
      <c r="I154" s="212"/>
      <c r="J154" s="212"/>
      <c r="K154" s="213"/>
      <c r="L154" s="150"/>
    </row>
    <row r="155" spans="1:12" ht="21" customHeight="1">
      <c r="A155" s="206"/>
      <c r="B155" s="291"/>
      <c r="C155" s="273"/>
      <c r="D155" s="215"/>
      <c r="E155" s="210"/>
      <c r="F155" s="229"/>
      <c r="G155" s="230"/>
      <c r="H155" s="229"/>
      <c r="I155" s="230"/>
      <c r="J155" s="287"/>
      <c r="K155" s="213"/>
      <c r="L155" s="150"/>
    </row>
    <row r="156" spans="1:12" ht="21" customHeight="1">
      <c r="A156" s="215"/>
      <c r="B156" s="224"/>
      <c r="C156" s="275"/>
      <c r="D156" s="276"/>
      <c r="E156" s="277"/>
      <c r="F156" s="278"/>
      <c r="G156" s="278"/>
      <c r="H156" s="278"/>
      <c r="I156" s="278"/>
      <c r="J156" s="279"/>
      <c r="K156" s="213"/>
      <c r="L156" s="150"/>
    </row>
    <row r="157" spans="1:12" ht="21" customHeight="1">
      <c r="A157" s="215"/>
      <c r="B157" s="216"/>
      <c r="C157" s="253"/>
      <c r="D157" s="228"/>
      <c r="E157" s="254"/>
      <c r="F157" s="228"/>
      <c r="G157" s="212"/>
      <c r="H157" s="228"/>
      <c r="I157" s="212"/>
      <c r="J157" s="212"/>
      <c r="K157" s="213"/>
      <c r="L157" s="150"/>
    </row>
    <row r="158" spans="1:12" ht="21" customHeight="1">
      <c r="A158" s="206"/>
      <c r="B158" s="224"/>
      <c r="C158" s="208"/>
      <c r="D158" s="228"/>
      <c r="E158" s="254"/>
      <c r="F158" s="228"/>
      <c r="G158" s="212"/>
      <c r="H158" s="228"/>
      <c r="I158" s="212"/>
      <c r="J158" s="212"/>
      <c r="K158" s="222"/>
      <c r="L158" s="150"/>
    </row>
    <row r="159" spans="1:12" ht="21" customHeight="1">
      <c r="A159" s="187"/>
      <c r="B159" s="227" t="s">
        <v>48</v>
      </c>
      <c r="C159" s="286"/>
      <c r="D159" s="228"/>
      <c r="E159" s="254"/>
      <c r="F159" s="257"/>
      <c r="G159" s="212"/>
      <c r="H159" s="228"/>
      <c r="I159" s="212"/>
      <c r="J159" s="225">
        <f>J138</f>
        <v>0</v>
      </c>
      <c r="K159" s="213"/>
      <c r="L159" s="194"/>
    </row>
    <row r="160" spans="1:12" ht="24">
      <c r="A160" s="235"/>
      <c r="B160" s="207" t="s">
        <v>192</v>
      </c>
      <c r="C160" s="275"/>
      <c r="D160" s="235"/>
      <c r="E160" s="238"/>
      <c r="F160" s="239"/>
      <c r="G160" s="240"/>
      <c r="H160" s="239"/>
      <c r="I160" s="240"/>
      <c r="J160" s="241">
        <f>SUM(J147:J159)</f>
        <v>0</v>
      </c>
      <c r="K160" s="242"/>
      <c r="L160" s="94"/>
    </row>
    <row r="161" spans="1:12" ht="24">
      <c r="A161" s="2" t="str">
        <f>A$1</f>
        <v>ประมาณราคากลางค่าก่อสร้าง โครงการปรับปรุงโรงฝึกงานคณะวิศวกรรมศาสตร์และสถาปัตยกรรมศาสตร์ </v>
      </c>
      <c r="B161" s="2"/>
      <c r="C161" s="2"/>
      <c r="D161" s="2"/>
      <c r="E161" s="2"/>
      <c r="F161" s="2"/>
      <c r="G161" s="2"/>
      <c r="H161" s="2"/>
      <c r="I161" s="2"/>
      <c r="J161" s="2" t="str">
        <f>J$1</f>
        <v>แบบ ปร.4 แผ่นที่ </v>
      </c>
      <c r="K161" s="90" t="s">
        <v>423</v>
      </c>
      <c r="L161" s="45">
        <v>27</v>
      </c>
    </row>
    <row r="162" spans="1:12" ht="24">
      <c r="A162" s="2" t="str">
        <f>A$2</f>
        <v>สถานที่ก่อสร้าง คณะวิศวกรรมศาสตร์และสถาปัตยกรรมศาสตร์ ศูนย์กลาง มทร.อีสาน</v>
      </c>
      <c r="B162" s="2"/>
      <c r="C162" s="2"/>
      <c r="D162" s="2"/>
      <c r="E162" s="2"/>
      <c r="F162" s="2"/>
      <c r="G162" s="2" t="str">
        <f>G$2</f>
        <v>แบบเลขที่                              /2558</v>
      </c>
      <c r="H162" s="2"/>
      <c r="I162" s="2"/>
      <c r="J162" s="2" t="str">
        <f>J$2</f>
        <v>รายการที่</v>
      </c>
      <c r="K162" s="30"/>
      <c r="L162" s="30"/>
    </row>
    <row r="163" spans="1:12" ht="24">
      <c r="A163" s="2" t="str">
        <f>A$3</f>
        <v>ผู้ออกแบบแปลนและรายการ  : มหาวิทยาลัยเทคโนโลยีราชมงคลอีสาน</v>
      </c>
      <c r="B163" s="2"/>
      <c r="C163" s="2"/>
      <c r="D163" s="2"/>
      <c r="E163" s="2"/>
      <c r="F163" s="2"/>
      <c r="G163" s="2" t="str">
        <f>G$3</f>
        <v>ประมาณการเมื่อวันที่   </v>
      </c>
      <c r="H163" s="2"/>
      <c r="I163" s="2"/>
      <c r="J163" s="2"/>
      <c r="K163" s="30"/>
      <c r="L163" s="30"/>
    </row>
    <row r="164" spans="1:12" ht="24">
      <c r="A164" s="2" t="str">
        <f>A$4</f>
        <v>ประมาณการ โดยนายรัฐพล สมนา, นายมงคล ด่านบำรุงตระกูล, นางสาวดวงนภา ศิลปสาย, นายจีรศักดิ์  สุพรมวัน</v>
      </c>
      <c r="B164" s="2"/>
      <c r="C164" s="2"/>
      <c r="D164" s="2"/>
      <c r="E164" s="2"/>
      <c r="F164" s="2"/>
      <c r="G164" s="2"/>
      <c r="H164" s="2"/>
      <c r="I164" s="2"/>
      <c r="J164" s="32"/>
      <c r="K164" s="33"/>
      <c r="L164" s="30"/>
    </row>
    <row r="165" spans="1:12" ht="24">
      <c r="A165" s="3" t="s">
        <v>0</v>
      </c>
      <c r="B165" s="4"/>
      <c r="C165" s="4"/>
      <c r="D165" s="3" t="s">
        <v>1</v>
      </c>
      <c r="E165" s="3" t="s">
        <v>2</v>
      </c>
      <c r="F165" s="513" t="s">
        <v>6</v>
      </c>
      <c r="G165" s="514"/>
      <c r="H165" s="513" t="s">
        <v>5</v>
      </c>
      <c r="I165" s="514"/>
      <c r="J165" s="5" t="s">
        <v>7</v>
      </c>
      <c r="K165" s="66" t="s">
        <v>9</v>
      </c>
      <c r="L165" s="92"/>
    </row>
    <row r="166" spans="1:12" ht="24">
      <c r="A166" s="7"/>
      <c r="B166" s="8"/>
      <c r="C166" s="8"/>
      <c r="D166" s="7"/>
      <c r="E166" s="7"/>
      <c r="F166" s="5" t="s">
        <v>3</v>
      </c>
      <c r="G166" s="5" t="s">
        <v>4</v>
      </c>
      <c r="H166" s="5" t="s">
        <v>3</v>
      </c>
      <c r="I166" s="5" t="s">
        <v>4</v>
      </c>
      <c r="J166" s="5" t="s">
        <v>8</v>
      </c>
      <c r="K166" s="93"/>
      <c r="L166" s="94"/>
    </row>
    <row r="167" spans="1:12" ht="24">
      <c r="A167" s="199" t="s">
        <v>19</v>
      </c>
      <c r="B167" s="200" t="s">
        <v>119</v>
      </c>
      <c r="C167" s="200"/>
      <c r="D167" s="201"/>
      <c r="E167" s="202"/>
      <c r="F167" s="259"/>
      <c r="G167" s="260"/>
      <c r="H167" s="260"/>
      <c r="I167" s="260"/>
      <c r="J167" s="260"/>
      <c r="K167" s="204"/>
      <c r="L167" s="205"/>
    </row>
    <row r="168" spans="1:12" ht="21" customHeight="1">
      <c r="A168" s="206">
        <v>8</v>
      </c>
      <c r="B168" s="206" t="s">
        <v>199</v>
      </c>
      <c r="C168" s="208"/>
      <c r="D168" s="228"/>
      <c r="E168" s="254"/>
      <c r="F168" s="228"/>
      <c r="G168" s="212"/>
      <c r="H168" s="228"/>
      <c r="I168" s="212"/>
      <c r="J168" s="212"/>
      <c r="K168" s="213"/>
      <c r="L168" s="214"/>
    </row>
    <row r="169" spans="1:12" ht="21" customHeight="1">
      <c r="A169" s="215"/>
      <c r="B169" s="216">
        <v>8.1</v>
      </c>
      <c r="C169" s="253" t="s">
        <v>200</v>
      </c>
      <c r="D169" s="228">
        <v>250</v>
      </c>
      <c r="E169" s="421" t="s">
        <v>100</v>
      </c>
      <c r="F169" s="418"/>
      <c r="G169" s="212"/>
      <c r="H169" s="418"/>
      <c r="I169" s="212"/>
      <c r="J169" s="212"/>
      <c r="K169" s="213"/>
      <c r="L169" s="214"/>
    </row>
    <row r="170" spans="1:12" ht="21" customHeight="1">
      <c r="A170" s="215"/>
      <c r="B170" s="216">
        <v>8.2</v>
      </c>
      <c r="C170" s="253" t="s">
        <v>201</v>
      </c>
      <c r="D170" s="228">
        <v>558</v>
      </c>
      <c r="E170" s="421" t="s">
        <v>100</v>
      </c>
      <c r="F170" s="419"/>
      <c r="G170" s="420"/>
      <c r="H170" s="419"/>
      <c r="I170" s="212"/>
      <c r="J170" s="212"/>
      <c r="K170" s="519" t="s">
        <v>463</v>
      </c>
      <c r="L170" s="520"/>
    </row>
    <row r="171" spans="1:12" ht="21" customHeight="1">
      <c r="A171" s="215"/>
      <c r="B171" s="216">
        <v>8.3</v>
      </c>
      <c r="C171" s="253" t="s">
        <v>208</v>
      </c>
      <c r="D171" s="228">
        <v>1318</v>
      </c>
      <c r="E171" s="421" t="s">
        <v>100</v>
      </c>
      <c r="F171" s="419"/>
      <c r="G171" s="212"/>
      <c r="H171" s="419"/>
      <c r="I171" s="212"/>
      <c r="J171" s="212"/>
      <c r="K171" s="213"/>
      <c r="L171" s="214"/>
    </row>
    <row r="172" spans="1:12" ht="21" customHeight="1">
      <c r="A172" s="215"/>
      <c r="B172" s="216">
        <v>8.4</v>
      </c>
      <c r="C172" s="253" t="s">
        <v>209</v>
      </c>
      <c r="D172" s="228">
        <v>32</v>
      </c>
      <c r="E172" s="254" t="s">
        <v>30</v>
      </c>
      <c r="F172" s="228"/>
      <c r="G172" s="212"/>
      <c r="H172" s="228"/>
      <c r="I172" s="212"/>
      <c r="J172" s="212"/>
      <c r="K172" s="213"/>
      <c r="L172" s="214"/>
    </row>
    <row r="173" spans="1:12" ht="21" customHeight="1">
      <c r="A173" s="232"/>
      <c r="B173" s="216">
        <v>8.5</v>
      </c>
      <c r="C173" s="253" t="s">
        <v>210</v>
      </c>
      <c r="D173" s="418">
        <v>243</v>
      </c>
      <c r="E173" s="421" t="s">
        <v>100</v>
      </c>
      <c r="F173" s="418"/>
      <c r="G173" s="212"/>
      <c r="H173" s="419"/>
      <c r="I173" s="212"/>
      <c r="J173" s="212"/>
      <c r="K173" s="213"/>
      <c r="L173" s="214"/>
    </row>
    <row r="174" spans="1:12" ht="21" customHeight="1">
      <c r="A174" s="232"/>
      <c r="B174" s="216">
        <v>8.6</v>
      </c>
      <c r="C174" s="253" t="s">
        <v>211</v>
      </c>
      <c r="D174" s="418">
        <v>75</v>
      </c>
      <c r="E174" s="421" t="s">
        <v>100</v>
      </c>
      <c r="F174" s="418"/>
      <c r="G174" s="212"/>
      <c r="H174" s="418"/>
      <c r="I174" s="212"/>
      <c r="J174" s="212"/>
      <c r="K174" s="213"/>
      <c r="L174" s="214"/>
    </row>
    <row r="175" spans="1:12" ht="21" customHeight="1">
      <c r="A175" s="232"/>
      <c r="B175" s="216">
        <v>8.7</v>
      </c>
      <c r="C175" s="253" t="s">
        <v>212</v>
      </c>
      <c r="D175" s="228">
        <v>8</v>
      </c>
      <c r="E175" s="254" t="s">
        <v>203</v>
      </c>
      <c r="F175" s="228"/>
      <c r="G175" s="212"/>
      <c r="H175" s="228"/>
      <c r="I175" s="212"/>
      <c r="J175" s="212"/>
      <c r="K175" s="213"/>
      <c r="L175" s="214"/>
    </row>
    <row r="176" spans="1:12" ht="21" customHeight="1">
      <c r="A176" s="232"/>
      <c r="B176" s="216">
        <v>8.8</v>
      </c>
      <c r="C176" s="253" t="s">
        <v>213</v>
      </c>
      <c r="D176" s="418">
        <v>90</v>
      </c>
      <c r="E176" s="421" t="s">
        <v>20</v>
      </c>
      <c r="F176" s="418"/>
      <c r="G176" s="212"/>
      <c r="H176" s="418"/>
      <c r="I176" s="212"/>
      <c r="J176" s="212"/>
      <c r="K176" s="213"/>
      <c r="L176" s="214"/>
    </row>
    <row r="177" spans="1:12" ht="21" customHeight="1">
      <c r="A177" s="232"/>
      <c r="B177" s="216">
        <v>8.9</v>
      </c>
      <c r="C177" s="253" t="s">
        <v>214</v>
      </c>
      <c r="D177" s="418">
        <v>90</v>
      </c>
      <c r="E177" s="421" t="s">
        <v>20</v>
      </c>
      <c r="F177" s="418"/>
      <c r="G177" s="212"/>
      <c r="H177" s="418"/>
      <c r="I177" s="212"/>
      <c r="J177" s="212"/>
      <c r="K177" s="213"/>
      <c r="L177" s="214"/>
    </row>
    <row r="178" spans="1:12" ht="21" customHeight="1">
      <c r="A178" s="232"/>
      <c r="B178" s="264">
        <v>8.1</v>
      </c>
      <c r="C178" s="253" t="s">
        <v>215</v>
      </c>
      <c r="D178" s="228">
        <v>20</v>
      </c>
      <c r="E178" s="254" t="s">
        <v>205</v>
      </c>
      <c r="F178" s="228"/>
      <c r="G178" s="212"/>
      <c r="H178" s="228"/>
      <c r="I178" s="212"/>
      <c r="J178" s="212"/>
      <c r="K178" s="213"/>
      <c r="L178" s="214"/>
    </row>
    <row r="179" spans="1:12" ht="21" customHeight="1">
      <c r="A179" s="232"/>
      <c r="B179" s="216">
        <v>8.11</v>
      </c>
      <c r="C179" s="253" t="s">
        <v>216</v>
      </c>
      <c r="D179" s="228">
        <v>0</v>
      </c>
      <c r="E179" s="254" t="s">
        <v>206</v>
      </c>
      <c r="F179" s="228"/>
      <c r="G179" s="212"/>
      <c r="H179" s="228"/>
      <c r="I179" s="212"/>
      <c r="J179" s="212"/>
      <c r="K179" s="213"/>
      <c r="L179" s="214"/>
    </row>
    <row r="180" spans="1:12" ht="21" customHeight="1">
      <c r="A180" s="232"/>
      <c r="B180" s="264">
        <v>8.12</v>
      </c>
      <c r="C180" s="253" t="s">
        <v>217</v>
      </c>
      <c r="D180" s="228">
        <v>121</v>
      </c>
      <c r="E180" s="254" t="s">
        <v>100</v>
      </c>
      <c r="F180" s="418"/>
      <c r="G180" s="212"/>
      <c r="H180" s="419"/>
      <c r="I180" s="212"/>
      <c r="J180" s="212"/>
      <c r="K180" s="213"/>
      <c r="L180" s="214"/>
    </row>
    <row r="181" spans="1:12" ht="21" customHeight="1">
      <c r="A181" s="232"/>
      <c r="B181" s="216">
        <v>8.13</v>
      </c>
      <c r="C181" s="253" t="s">
        <v>218</v>
      </c>
      <c r="D181" s="228">
        <v>10</v>
      </c>
      <c r="E181" s="254" t="s">
        <v>30</v>
      </c>
      <c r="F181" s="228"/>
      <c r="G181" s="212"/>
      <c r="H181" s="228"/>
      <c r="I181" s="212"/>
      <c r="J181" s="212"/>
      <c r="K181" s="213"/>
      <c r="L181" s="214"/>
    </row>
    <row r="182" spans="1:12" ht="24">
      <c r="A182" s="235"/>
      <c r="B182" s="236" t="s">
        <v>207</v>
      </c>
      <c r="C182" s="236"/>
      <c r="D182" s="235"/>
      <c r="E182" s="238"/>
      <c r="F182" s="239"/>
      <c r="G182" s="240"/>
      <c r="H182" s="239"/>
      <c r="I182" s="240"/>
      <c r="J182" s="241"/>
      <c r="K182" s="242"/>
      <c r="L182" s="252"/>
    </row>
    <row r="183" spans="1:12" ht="21">
      <c r="A183" s="2" t="str">
        <f>A$1</f>
        <v>ประมาณราคากลางค่าก่อสร้าง โครงการปรับปรุงโรงฝึกงานคณะวิศวกรรมศาสตร์และสถาปัตยกรรมศาสตร์ </v>
      </c>
      <c r="B183" s="2"/>
      <c r="C183" s="2"/>
      <c r="D183" s="2"/>
      <c r="E183" s="2"/>
      <c r="F183" s="2"/>
      <c r="G183" s="2"/>
      <c r="H183" s="2"/>
      <c r="I183" s="2"/>
      <c r="J183" s="2" t="str">
        <f>J$1</f>
        <v>แบบ ปร.4 แผ่นที่ </v>
      </c>
      <c r="K183" s="90" t="s">
        <v>424</v>
      </c>
      <c r="L183" s="45">
        <v>27</v>
      </c>
    </row>
    <row r="184" spans="1:12" ht="21">
      <c r="A184" s="2" t="str">
        <f>A$2</f>
        <v>สถานที่ก่อสร้าง คณะวิศวกรรมศาสตร์และสถาปัตยกรรมศาสตร์ ศูนย์กลาง มทร.อีสาน</v>
      </c>
      <c r="B184" s="2"/>
      <c r="C184" s="2"/>
      <c r="D184" s="2"/>
      <c r="E184" s="2"/>
      <c r="F184" s="2"/>
      <c r="G184" s="2" t="str">
        <f>G$2</f>
        <v>แบบเลขที่                              /2558</v>
      </c>
      <c r="H184" s="2"/>
      <c r="I184" s="2"/>
      <c r="J184" s="2" t="str">
        <f>J$2</f>
        <v>รายการที่</v>
      </c>
      <c r="K184" s="30"/>
      <c r="L184" s="30"/>
    </row>
    <row r="185" spans="1:12" ht="21">
      <c r="A185" s="2" t="str">
        <f>A$3</f>
        <v>ผู้ออกแบบแปลนและรายการ  : มหาวิทยาลัยเทคโนโลยีราชมงคลอีสาน</v>
      </c>
      <c r="B185" s="2"/>
      <c r="C185" s="2"/>
      <c r="D185" s="2"/>
      <c r="E185" s="2"/>
      <c r="F185" s="2"/>
      <c r="G185" s="2" t="str">
        <f>G$3</f>
        <v>ประมาณการเมื่อวันที่   </v>
      </c>
      <c r="H185" s="2"/>
      <c r="I185" s="2"/>
      <c r="J185" s="2"/>
      <c r="K185" s="30"/>
      <c r="L185" s="30"/>
    </row>
    <row r="186" spans="1:12" ht="21">
      <c r="A186" s="2" t="str">
        <f>A$4</f>
        <v>ประมาณการ โดยนายรัฐพล สมนา, นายมงคล ด่านบำรุงตระกูล, นางสาวดวงนภา ศิลปสาย, นายจีรศักดิ์  สุพรมวัน</v>
      </c>
      <c r="B186" s="2"/>
      <c r="C186" s="2"/>
      <c r="D186" s="2"/>
      <c r="E186" s="2"/>
      <c r="F186" s="2"/>
      <c r="G186" s="2"/>
      <c r="H186" s="2"/>
      <c r="I186" s="2"/>
      <c r="J186" s="32"/>
      <c r="K186" s="33"/>
      <c r="L186" s="30"/>
    </row>
    <row r="187" spans="1:12" ht="21">
      <c r="A187" s="3" t="s">
        <v>0</v>
      </c>
      <c r="B187" s="4"/>
      <c r="C187" s="4"/>
      <c r="D187" s="3" t="s">
        <v>1</v>
      </c>
      <c r="E187" s="3" t="s">
        <v>2</v>
      </c>
      <c r="F187" s="5" t="s">
        <v>6</v>
      </c>
      <c r="G187" s="5"/>
      <c r="H187" s="5" t="s">
        <v>5</v>
      </c>
      <c r="I187" s="5"/>
      <c r="J187" s="5" t="s">
        <v>7</v>
      </c>
      <c r="K187" s="66" t="s">
        <v>9</v>
      </c>
      <c r="L187" s="92"/>
    </row>
    <row r="188" spans="1:12" ht="21">
      <c r="A188" s="7"/>
      <c r="B188" s="8"/>
      <c r="C188" s="8"/>
      <c r="D188" s="7"/>
      <c r="E188" s="7"/>
      <c r="F188" s="5" t="s">
        <v>3</v>
      </c>
      <c r="G188" s="5" t="s">
        <v>4</v>
      </c>
      <c r="H188" s="5" t="s">
        <v>3</v>
      </c>
      <c r="I188" s="5" t="s">
        <v>4</v>
      </c>
      <c r="J188" s="5" t="s">
        <v>8</v>
      </c>
      <c r="K188" s="93"/>
      <c r="L188" s="94"/>
    </row>
    <row r="189" spans="1:12" ht="21">
      <c r="A189" s="199" t="s">
        <v>19</v>
      </c>
      <c r="B189" s="200" t="s">
        <v>119</v>
      </c>
      <c r="C189" s="200"/>
      <c r="D189" s="201"/>
      <c r="E189" s="202"/>
      <c r="F189" s="259"/>
      <c r="G189" s="260"/>
      <c r="H189" s="260"/>
      <c r="I189" s="260"/>
      <c r="J189" s="260"/>
      <c r="K189" s="155"/>
      <c r="L189" s="156"/>
    </row>
    <row r="190" spans="1:12" ht="21" customHeight="1">
      <c r="A190" s="206">
        <v>9</v>
      </c>
      <c r="B190" s="224" t="s">
        <v>219</v>
      </c>
      <c r="C190" s="208"/>
      <c r="D190" s="232"/>
      <c r="E190" s="210"/>
      <c r="F190" s="211"/>
      <c r="G190" s="212"/>
      <c r="H190" s="211"/>
      <c r="I190" s="212"/>
      <c r="J190" s="212"/>
      <c r="K190" s="149"/>
      <c r="L190" s="150"/>
    </row>
    <row r="191" spans="1:12" ht="21" customHeight="1">
      <c r="A191" s="215"/>
      <c r="B191" s="216">
        <v>9.1</v>
      </c>
      <c r="C191" s="253" t="s">
        <v>235</v>
      </c>
      <c r="D191" s="228">
        <v>19</v>
      </c>
      <c r="E191" s="254" t="s">
        <v>54</v>
      </c>
      <c r="F191" s="228"/>
      <c r="G191" s="212"/>
      <c r="H191" s="228"/>
      <c r="I191" s="212"/>
      <c r="J191" s="212"/>
      <c r="K191" s="149"/>
      <c r="L191" s="150"/>
    </row>
    <row r="192" spans="1:12" ht="21" customHeight="1">
      <c r="A192" s="215"/>
      <c r="B192" s="216"/>
      <c r="C192" s="253"/>
      <c r="D192" s="228"/>
      <c r="E192" s="254"/>
      <c r="F192" s="257"/>
      <c r="G192" s="212"/>
      <c r="H192" s="228"/>
      <c r="I192" s="212"/>
      <c r="J192" s="212"/>
      <c r="K192" s="149"/>
      <c r="L192" s="150"/>
    </row>
    <row r="193" spans="1:12" ht="21" customHeight="1">
      <c r="A193" s="217"/>
      <c r="B193" s="292" t="s">
        <v>294</v>
      </c>
      <c r="C193" s="227"/>
      <c r="D193" s="215"/>
      <c r="E193" s="210"/>
      <c r="F193" s="229"/>
      <c r="G193" s="230"/>
      <c r="H193" s="229"/>
      <c r="I193" s="230"/>
      <c r="J193" s="231"/>
      <c r="K193" s="149"/>
      <c r="L193" s="150"/>
    </row>
    <row r="194" spans="1:12" ht="21" customHeight="1">
      <c r="A194" s="16"/>
      <c r="B194" s="216"/>
      <c r="C194" s="253"/>
      <c r="D194" s="228"/>
      <c r="E194" s="254"/>
      <c r="F194" s="228"/>
      <c r="G194" s="212"/>
      <c r="H194" s="228"/>
      <c r="I194" s="212"/>
      <c r="J194" s="212"/>
      <c r="K194" s="149"/>
      <c r="L194" s="150"/>
    </row>
    <row r="195" spans="1:12" ht="21" customHeight="1">
      <c r="A195" s="34"/>
      <c r="B195" s="218"/>
      <c r="C195" s="288"/>
      <c r="D195" s="289"/>
      <c r="E195" s="290"/>
      <c r="F195" s="289"/>
      <c r="G195" s="221"/>
      <c r="H195" s="289"/>
      <c r="I195" s="221"/>
      <c r="J195" s="221"/>
      <c r="K195" s="149"/>
      <c r="L195" s="150"/>
    </row>
    <row r="196" spans="1:12" ht="21" customHeight="1">
      <c r="A196" s="34"/>
      <c r="B196" s="19"/>
      <c r="C196" s="180"/>
      <c r="D196" s="176"/>
      <c r="E196" s="177"/>
      <c r="F196" s="176"/>
      <c r="G196" s="23"/>
      <c r="H196" s="176"/>
      <c r="I196" s="23"/>
      <c r="J196" s="23"/>
      <c r="K196" s="149"/>
      <c r="L196" s="150"/>
    </row>
    <row r="197" spans="1:12" ht="21" customHeight="1">
      <c r="A197" s="34"/>
      <c r="B197" s="19"/>
      <c r="C197" s="180"/>
      <c r="D197" s="176"/>
      <c r="E197" s="177"/>
      <c r="F197" s="176"/>
      <c r="G197" s="23"/>
      <c r="H197" s="176"/>
      <c r="I197" s="23"/>
      <c r="J197" s="23"/>
      <c r="K197" s="149"/>
      <c r="L197" s="150"/>
    </row>
    <row r="198" spans="1:12" ht="21" customHeight="1">
      <c r="A198" s="34"/>
      <c r="B198" s="19"/>
      <c r="C198" s="180"/>
      <c r="D198" s="178"/>
      <c r="E198" s="177"/>
      <c r="F198" s="176"/>
      <c r="G198" s="23"/>
      <c r="H198" s="176"/>
      <c r="I198" s="23"/>
      <c r="J198" s="23"/>
      <c r="K198" s="149"/>
      <c r="L198" s="150"/>
    </row>
    <row r="199" spans="1:12" ht="21" customHeight="1">
      <c r="A199" s="269"/>
      <c r="B199" s="285"/>
      <c r="C199" s="349"/>
      <c r="D199" s="322"/>
      <c r="E199" s="312"/>
      <c r="F199" s="340"/>
      <c r="G199" s="248"/>
      <c r="H199" s="248"/>
      <c r="I199" s="248"/>
      <c r="J199" s="248"/>
      <c r="K199" s="250"/>
      <c r="L199" s="251"/>
    </row>
    <row r="200" spans="1:12" ht="21" customHeight="1">
      <c r="A200" s="232"/>
      <c r="B200" s="216"/>
      <c r="C200" s="208"/>
      <c r="D200" s="209"/>
      <c r="E200" s="210"/>
      <c r="F200" s="212"/>
      <c r="G200" s="212"/>
      <c r="H200" s="212"/>
      <c r="I200" s="212"/>
      <c r="J200" s="212"/>
      <c r="K200" s="213"/>
      <c r="L200" s="214"/>
    </row>
    <row r="201" spans="1:12" ht="21" customHeight="1">
      <c r="A201" s="366"/>
      <c r="B201" s="434"/>
      <c r="C201" s="435"/>
      <c r="D201" s="436"/>
      <c r="E201" s="437"/>
      <c r="F201" s="371"/>
      <c r="G201" s="371"/>
      <c r="H201" s="371"/>
      <c r="I201" s="371"/>
      <c r="J201" s="438"/>
      <c r="K201" s="439"/>
      <c r="L201" s="406"/>
    </row>
    <row r="202" spans="1:12" ht="21">
      <c r="A202" s="425"/>
      <c r="B202" s="426" t="s">
        <v>364</v>
      </c>
      <c r="C202" s="427"/>
      <c r="D202" s="425"/>
      <c r="E202" s="440"/>
      <c r="F202" s="429"/>
      <c r="G202" s="430"/>
      <c r="H202" s="429"/>
      <c r="I202" s="430"/>
      <c r="J202" s="431">
        <f>J193+J182+J160+J127+J83+J69+J46+J38+J12</f>
        <v>0</v>
      </c>
      <c r="K202" s="432"/>
      <c r="L202" s="433"/>
    </row>
  </sheetData>
  <sheetProtection/>
  <mergeCells count="15">
    <mergeCell ref="K52:L52"/>
    <mergeCell ref="K29:L29"/>
    <mergeCell ref="K28:L28"/>
    <mergeCell ref="K5:L5"/>
    <mergeCell ref="K6:L6"/>
    <mergeCell ref="K170:L170"/>
    <mergeCell ref="K51:L51"/>
    <mergeCell ref="F165:G165"/>
    <mergeCell ref="H165:I165"/>
    <mergeCell ref="F5:G5"/>
    <mergeCell ref="H5:I5"/>
    <mergeCell ref="F28:G28"/>
    <mergeCell ref="H28:I28"/>
    <mergeCell ref="F51:G51"/>
    <mergeCell ref="H51:I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rowBreaks count="1" manualBreakCount="1">
    <brk id="23" max="11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8"/>
  <sheetViews>
    <sheetView view="pageBreakPreview" zoomScaleSheetLayoutView="100" zoomScalePageLayoutView="0" workbookViewId="0" topLeftCell="A109">
      <selection activeCell="C135" sqref="C135"/>
    </sheetView>
  </sheetViews>
  <sheetFormatPr defaultColWidth="9.140625" defaultRowHeight="23.25"/>
  <cols>
    <col min="1" max="1" width="8.00390625" style="1" customWidth="1"/>
    <col min="2" max="2" width="4.8515625" style="1" customWidth="1"/>
    <col min="3" max="3" width="31.8515625" style="1" customWidth="1"/>
    <col min="4" max="4" width="10.8515625" style="1" customWidth="1"/>
    <col min="5" max="5" width="9.57421875" style="1" customWidth="1"/>
    <col min="6" max="6" width="10.7109375" style="1" customWidth="1"/>
    <col min="7" max="7" width="12.28125" style="1" customWidth="1"/>
    <col min="8" max="8" width="10.7109375" style="1" customWidth="1"/>
    <col min="9" max="9" width="12.28125" style="1" customWidth="1"/>
    <col min="10" max="10" width="14.7109375" style="1" customWidth="1"/>
    <col min="11" max="11" width="8.28125" style="1" customWidth="1"/>
    <col min="12" max="12" width="5.7109375" style="1" customWidth="1"/>
    <col min="13" max="16384" width="9.140625" style="1" customWidth="1"/>
  </cols>
  <sheetData>
    <row r="1" spans="1:12" ht="21" customHeight="1">
      <c r="A1" s="2" t="s">
        <v>401</v>
      </c>
      <c r="B1" s="2"/>
      <c r="C1" s="2"/>
      <c r="D1" s="2"/>
      <c r="E1" s="2"/>
      <c r="F1" s="2"/>
      <c r="G1" s="2"/>
      <c r="H1" s="2"/>
      <c r="I1" s="2"/>
      <c r="J1" s="2" t="s">
        <v>14</v>
      </c>
      <c r="K1" s="49" t="s">
        <v>425</v>
      </c>
      <c r="L1" s="29">
        <v>27</v>
      </c>
    </row>
    <row r="2" spans="1:11" ht="21" customHeight="1">
      <c r="A2" s="2" t="s">
        <v>62</v>
      </c>
      <c r="B2" s="2"/>
      <c r="C2" s="2"/>
      <c r="D2" s="2"/>
      <c r="E2" s="2"/>
      <c r="F2" s="2"/>
      <c r="G2" s="2" t="s">
        <v>61</v>
      </c>
      <c r="H2" s="2"/>
      <c r="I2" s="2"/>
      <c r="J2" s="2" t="s">
        <v>10</v>
      </c>
      <c r="K2" s="2"/>
    </row>
    <row r="3" spans="1:11" ht="21" customHeight="1">
      <c r="A3" s="2" t="s">
        <v>11</v>
      </c>
      <c r="B3" s="2"/>
      <c r="C3" s="2"/>
      <c r="D3" s="2"/>
      <c r="E3" s="2"/>
      <c r="F3" s="2"/>
      <c r="G3" s="2" t="s">
        <v>482</v>
      </c>
      <c r="H3" s="2"/>
      <c r="I3" s="48"/>
      <c r="J3" s="2"/>
      <c r="K3" s="2"/>
    </row>
    <row r="4" spans="1:11" ht="21" customHeight="1">
      <c r="A4" s="2" t="s">
        <v>402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21" customHeight="1">
      <c r="A5" s="3" t="s">
        <v>0</v>
      </c>
      <c r="B5" s="4"/>
      <c r="C5" s="4"/>
      <c r="D5" s="3" t="s">
        <v>1</v>
      </c>
      <c r="E5" s="3" t="s">
        <v>2</v>
      </c>
      <c r="F5" s="502" t="s">
        <v>6</v>
      </c>
      <c r="G5" s="502"/>
      <c r="H5" s="502" t="s">
        <v>5</v>
      </c>
      <c r="I5" s="502"/>
      <c r="J5" s="5" t="s">
        <v>7</v>
      </c>
      <c r="K5" s="503" t="s">
        <v>9</v>
      </c>
      <c r="L5" s="504"/>
      <c r="M5" s="6"/>
    </row>
    <row r="6" spans="1:13" ht="21" customHeight="1">
      <c r="A6" s="7"/>
      <c r="B6" s="8"/>
      <c r="C6" s="8"/>
      <c r="D6" s="7"/>
      <c r="E6" s="7"/>
      <c r="F6" s="5" t="s">
        <v>3</v>
      </c>
      <c r="G6" s="5" t="s">
        <v>4</v>
      </c>
      <c r="H6" s="5" t="s">
        <v>3</v>
      </c>
      <c r="I6" s="5" t="s">
        <v>4</v>
      </c>
      <c r="J6" s="5" t="s">
        <v>8</v>
      </c>
      <c r="K6" s="505"/>
      <c r="L6" s="506"/>
      <c r="M6" s="6"/>
    </row>
    <row r="7" spans="1:13" ht="21" customHeight="1">
      <c r="A7" s="11" t="s">
        <v>222</v>
      </c>
      <c r="B7" s="91" t="s">
        <v>223</v>
      </c>
      <c r="C7" s="91"/>
      <c r="D7" s="95"/>
      <c r="E7" s="13"/>
      <c r="F7" s="96"/>
      <c r="G7" s="97"/>
      <c r="H7" s="97"/>
      <c r="I7" s="97"/>
      <c r="J7" s="97"/>
      <c r="K7" s="155"/>
      <c r="L7" s="156"/>
      <c r="M7" s="6"/>
    </row>
    <row r="8" spans="1:12" ht="21" customHeight="1">
      <c r="A8" s="15">
        <v>1</v>
      </c>
      <c r="B8" s="333" t="s">
        <v>240</v>
      </c>
      <c r="C8" s="329"/>
      <c r="D8" s="269"/>
      <c r="E8" s="247"/>
      <c r="F8" s="270"/>
      <c r="G8" s="248"/>
      <c r="H8" s="270"/>
      <c r="I8" s="248"/>
      <c r="J8" s="248"/>
      <c r="K8" s="250"/>
      <c r="L8" s="251"/>
    </row>
    <row r="9" spans="1:12" ht="21" customHeight="1">
      <c r="A9" s="244"/>
      <c r="B9" s="319">
        <v>1.1</v>
      </c>
      <c r="C9" s="314" t="s">
        <v>224</v>
      </c>
      <c r="D9" s="309">
        <v>1</v>
      </c>
      <c r="E9" s="307" t="s">
        <v>12</v>
      </c>
      <c r="F9" s="297"/>
      <c r="G9" s="311"/>
      <c r="H9" s="298"/>
      <c r="I9" s="311"/>
      <c r="J9" s="311"/>
      <c r="K9" s="294" t="s">
        <v>237</v>
      </c>
      <c r="L9" s="214"/>
    </row>
    <row r="10" spans="1:12" ht="21" customHeight="1">
      <c r="A10" s="215"/>
      <c r="B10" s="319">
        <v>1.2</v>
      </c>
      <c r="C10" s="314" t="s">
        <v>227</v>
      </c>
      <c r="D10" s="309">
        <v>5</v>
      </c>
      <c r="E10" s="307" t="s">
        <v>12</v>
      </c>
      <c r="F10" s="298"/>
      <c r="G10" s="311"/>
      <c r="H10" s="298"/>
      <c r="I10" s="311"/>
      <c r="J10" s="311"/>
      <c r="K10" s="296"/>
      <c r="L10" s="214"/>
    </row>
    <row r="11" spans="1:12" ht="21" customHeight="1">
      <c r="A11" s="215"/>
      <c r="B11" s="320"/>
      <c r="C11" s="314" t="s">
        <v>228</v>
      </c>
      <c r="D11" s="323"/>
      <c r="E11" s="323"/>
      <c r="F11" s="323"/>
      <c r="G11" s="323"/>
      <c r="H11" s="323"/>
      <c r="I11" s="323"/>
      <c r="J11" s="323"/>
      <c r="K11" s="308" t="s">
        <v>236</v>
      </c>
      <c r="L11" s="214"/>
    </row>
    <row r="12" spans="1:12" ht="21" customHeight="1">
      <c r="A12" s="274"/>
      <c r="B12" s="319">
        <v>1.3</v>
      </c>
      <c r="C12" s="314" t="s">
        <v>229</v>
      </c>
      <c r="D12" s="309">
        <v>2</v>
      </c>
      <c r="E12" s="307" t="s">
        <v>12</v>
      </c>
      <c r="F12" s="298"/>
      <c r="G12" s="311"/>
      <c r="H12" s="298"/>
      <c r="I12" s="311"/>
      <c r="J12" s="311"/>
      <c r="K12" s="332"/>
      <c r="L12" s="214"/>
    </row>
    <row r="13" spans="1:12" ht="21" customHeight="1">
      <c r="A13" s="206"/>
      <c r="B13" s="334"/>
      <c r="C13" s="314" t="s">
        <v>228</v>
      </c>
      <c r="D13" s="323"/>
      <c r="E13" s="323"/>
      <c r="F13" s="323"/>
      <c r="G13" s="323"/>
      <c r="H13" s="323"/>
      <c r="I13" s="323"/>
      <c r="J13" s="323"/>
      <c r="K13" s="308" t="s">
        <v>238</v>
      </c>
      <c r="L13" s="214"/>
    </row>
    <row r="14" spans="1:12" ht="21" customHeight="1">
      <c r="A14" s="215"/>
      <c r="B14" s="320">
        <v>1.4</v>
      </c>
      <c r="C14" s="317" t="s">
        <v>230</v>
      </c>
      <c r="D14" s="330">
        <v>1</v>
      </c>
      <c r="E14" s="307" t="s">
        <v>12</v>
      </c>
      <c r="F14" s="298"/>
      <c r="G14" s="311"/>
      <c r="H14" s="298"/>
      <c r="I14" s="311"/>
      <c r="J14" s="311"/>
      <c r="K14" s="332"/>
      <c r="L14" s="214"/>
    </row>
    <row r="15" spans="1:12" ht="21" customHeight="1">
      <c r="A15" s="215"/>
      <c r="B15" s="320"/>
      <c r="C15" s="317" t="s">
        <v>228</v>
      </c>
      <c r="D15" s="323"/>
      <c r="E15" s="323"/>
      <c r="F15" s="323"/>
      <c r="G15" s="323"/>
      <c r="H15" s="323"/>
      <c r="I15" s="323"/>
      <c r="J15" s="323"/>
      <c r="K15" s="294" t="s">
        <v>236</v>
      </c>
      <c r="L15" s="214"/>
    </row>
    <row r="16" spans="1:12" ht="21" customHeight="1">
      <c r="A16" s="215"/>
      <c r="B16" s="320">
        <v>1.5</v>
      </c>
      <c r="C16" s="314" t="s">
        <v>225</v>
      </c>
      <c r="D16" s="306">
        <v>1</v>
      </c>
      <c r="E16" s="307" t="s">
        <v>54</v>
      </c>
      <c r="F16" s="297"/>
      <c r="G16" s="311"/>
      <c r="H16" s="298"/>
      <c r="I16" s="311"/>
      <c r="J16" s="311"/>
      <c r="K16" s="324" t="s">
        <v>236</v>
      </c>
      <c r="L16" s="214"/>
    </row>
    <row r="17" spans="1:12" ht="21" customHeight="1">
      <c r="A17" s="215"/>
      <c r="B17" s="321">
        <v>1.6</v>
      </c>
      <c r="C17" s="314" t="s">
        <v>226</v>
      </c>
      <c r="D17" s="316">
        <v>5</v>
      </c>
      <c r="E17" s="307" t="s">
        <v>54</v>
      </c>
      <c r="F17" s="303"/>
      <c r="G17" s="311"/>
      <c r="H17" s="298"/>
      <c r="I17" s="311"/>
      <c r="J17" s="311"/>
      <c r="K17" s="324" t="s">
        <v>236</v>
      </c>
      <c r="L17" s="214"/>
    </row>
    <row r="18" spans="1:12" ht="21" customHeight="1">
      <c r="A18" s="215"/>
      <c r="B18" s="320">
        <v>1.7</v>
      </c>
      <c r="C18" s="305" t="s">
        <v>231</v>
      </c>
      <c r="D18" s="316">
        <v>2</v>
      </c>
      <c r="E18" s="307" t="s">
        <v>54</v>
      </c>
      <c r="F18" s="303"/>
      <c r="G18" s="311"/>
      <c r="H18" s="298"/>
      <c r="I18" s="311"/>
      <c r="J18" s="311"/>
      <c r="K18" s="324" t="s">
        <v>236</v>
      </c>
      <c r="L18" s="214"/>
    </row>
    <row r="19" spans="1:12" ht="21" customHeight="1">
      <c r="A19" s="215"/>
      <c r="B19" s="321">
        <v>1.8</v>
      </c>
      <c r="C19" s="305" t="s">
        <v>232</v>
      </c>
      <c r="D19" s="306">
        <v>1</v>
      </c>
      <c r="E19" s="307" t="s">
        <v>54</v>
      </c>
      <c r="F19" s="303"/>
      <c r="G19" s="311"/>
      <c r="H19" s="298"/>
      <c r="I19" s="311"/>
      <c r="J19" s="311"/>
      <c r="K19" s="324" t="s">
        <v>236</v>
      </c>
      <c r="L19" s="214"/>
    </row>
    <row r="20" spans="1:12" ht="21" customHeight="1">
      <c r="A20" s="215"/>
      <c r="B20" s="320">
        <v>1.9</v>
      </c>
      <c r="C20" s="305" t="s">
        <v>233</v>
      </c>
      <c r="D20" s="306">
        <v>2</v>
      </c>
      <c r="E20" s="307" t="s">
        <v>54</v>
      </c>
      <c r="F20" s="297"/>
      <c r="G20" s="311"/>
      <c r="H20" s="298"/>
      <c r="I20" s="311"/>
      <c r="J20" s="311"/>
      <c r="K20" s="324" t="s">
        <v>236</v>
      </c>
      <c r="L20" s="214"/>
    </row>
    <row r="21" spans="1:12" ht="21" customHeight="1">
      <c r="A21" s="215"/>
      <c r="B21" s="315">
        <v>1.1</v>
      </c>
      <c r="C21" s="305" t="s">
        <v>234</v>
      </c>
      <c r="D21" s="306">
        <v>3</v>
      </c>
      <c r="E21" s="307" t="s">
        <v>54</v>
      </c>
      <c r="F21" s="297"/>
      <c r="G21" s="311"/>
      <c r="H21" s="298"/>
      <c r="I21" s="311"/>
      <c r="J21" s="311"/>
      <c r="K21" s="324" t="s">
        <v>236</v>
      </c>
      <c r="L21" s="214"/>
    </row>
    <row r="22" spans="1:12" ht="21" customHeight="1">
      <c r="A22" s="217"/>
      <c r="B22" s="291"/>
      <c r="C22" s="328"/>
      <c r="D22" s="215"/>
      <c r="E22" s="210"/>
      <c r="F22" s="229"/>
      <c r="G22" s="230"/>
      <c r="H22" s="229"/>
      <c r="I22" s="230"/>
      <c r="J22" s="231"/>
      <c r="K22" s="213"/>
      <c r="L22" s="214"/>
    </row>
    <row r="23" spans="1:12" ht="21" customHeight="1">
      <c r="A23" s="98"/>
      <c r="B23" s="266" t="s">
        <v>47</v>
      </c>
      <c r="C23" s="237"/>
      <c r="D23" s="235"/>
      <c r="E23" s="238"/>
      <c r="F23" s="239"/>
      <c r="G23" s="240"/>
      <c r="H23" s="239"/>
      <c r="I23" s="240"/>
      <c r="J23" s="241"/>
      <c r="K23" s="242"/>
      <c r="L23" s="252"/>
    </row>
    <row r="24" spans="1:12" ht="21" customHeight="1">
      <c r="A24" s="2" t="str">
        <f>A$1</f>
        <v>ประมาณราคากลางค่าก่อสร้าง โครงการปรับปรุงโรงฝึกงานคณะวิศวกรรมศาสตร์และสถาปัตยกรรมศาสตร์ </v>
      </c>
      <c r="B24" s="2"/>
      <c r="C24" s="2"/>
      <c r="D24" s="2"/>
      <c r="E24" s="2"/>
      <c r="F24" s="2"/>
      <c r="G24" s="2"/>
      <c r="H24" s="2"/>
      <c r="I24" s="2"/>
      <c r="J24" s="2" t="str">
        <f>J$1</f>
        <v>แบบ ปร.4 แผ่นที่ </v>
      </c>
      <c r="K24" s="90" t="s">
        <v>426</v>
      </c>
      <c r="L24" s="45">
        <v>27</v>
      </c>
    </row>
    <row r="25" spans="1:12" ht="21" customHeight="1">
      <c r="A25" s="2" t="str">
        <f>A$2</f>
        <v>สถานที่ก่อสร้าง คณะวิศวกรรมศาสตร์และสถาปัตยกรรมศาสตร์ ศูนย์กลาง มทร.อีสาน</v>
      </c>
      <c r="B25" s="2"/>
      <c r="C25" s="2"/>
      <c r="D25" s="2"/>
      <c r="E25" s="2"/>
      <c r="F25" s="2"/>
      <c r="G25" s="2" t="str">
        <f>G$2</f>
        <v>แบบเลขที่                              /2558</v>
      </c>
      <c r="H25" s="2"/>
      <c r="I25" s="2"/>
      <c r="J25" s="2" t="str">
        <f>J$2</f>
        <v>รายการที่</v>
      </c>
      <c r="K25" s="30"/>
      <c r="L25" s="30"/>
    </row>
    <row r="26" spans="1:12" ht="21" customHeight="1">
      <c r="A26" s="2" t="str">
        <f>A$3</f>
        <v>ผู้ออกแบบแปลนและรายการ  : มหาวิทยาลัยเทคโนโลยีราชมงคลอีสาน</v>
      </c>
      <c r="B26" s="2"/>
      <c r="C26" s="2"/>
      <c r="D26" s="2"/>
      <c r="E26" s="2"/>
      <c r="F26" s="2"/>
      <c r="G26" s="2" t="str">
        <f>G$3</f>
        <v>ประมาณการเมื่อวันที่   </v>
      </c>
      <c r="H26" s="2"/>
      <c r="I26" s="2"/>
      <c r="J26" s="2"/>
      <c r="K26" s="30"/>
      <c r="L26" s="30"/>
    </row>
    <row r="27" spans="1:12" ht="21" customHeight="1">
      <c r="A27" s="2" t="str">
        <f>A$4</f>
        <v>ประมาณการ โดยนายรัฐพล สมนา, นายมงคล ด่านบำรุงตระกูล, นางสาวดวงนภา ศิลปสาย, นายจีรศักดิ์  สุพรมวัน</v>
      </c>
      <c r="B27" s="2"/>
      <c r="C27" s="2"/>
      <c r="D27" s="2"/>
      <c r="E27" s="2"/>
      <c r="F27" s="2"/>
      <c r="G27" s="2"/>
      <c r="H27" s="2"/>
      <c r="I27" s="2"/>
      <c r="J27" s="32"/>
      <c r="K27" s="33"/>
      <c r="L27" s="30"/>
    </row>
    <row r="28" spans="1:13" ht="21" customHeight="1">
      <c r="A28" s="3" t="s">
        <v>0</v>
      </c>
      <c r="B28" s="4"/>
      <c r="C28" s="4"/>
      <c r="D28" s="3" t="s">
        <v>1</v>
      </c>
      <c r="E28" s="3" t="s">
        <v>2</v>
      </c>
      <c r="F28" s="502" t="s">
        <v>6</v>
      </c>
      <c r="G28" s="502"/>
      <c r="H28" s="502" t="s">
        <v>5</v>
      </c>
      <c r="I28" s="502"/>
      <c r="J28" s="5" t="s">
        <v>7</v>
      </c>
      <c r="K28" s="503" t="s">
        <v>9</v>
      </c>
      <c r="L28" s="504"/>
      <c r="M28" s="6"/>
    </row>
    <row r="29" spans="1:13" ht="21" customHeight="1">
      <c r="A29" s="7"/>
      <c r="B29" s="8"/>
      <c r="C29" s="8"/>
      <c r="D29" s="7"/>
      <c r="E29" s="7"/>
      <c r="F29" s="5" t="s">
        <v>3</v>
      </c>
      <c r="G29" s="5" t="s">
        <v>4</v>
      </c>
      <c r="H29" s="5" t="s">
        <v>3</v>
      </c>
      <c r="I29" s="5" t="s">
        <v>4</v>
      </c>
      <c r="J29" s="5" t="s">
        <v>8</v>
      </c>
      <c r="K29" s="505"/>
      <c r="L29" s="506"/>
      <c r="M29" s="6"/>
    </row>
    <row r="30" spans="1:13" ht="21" customHeight="1">
      <c r="A30" s="11" t="s">
        <v>222</v>
      </c>
      <c r="B30" s="91" t="s">
        <v>241</v>
      </c>
      <c r="C30" s="91"/>
      <c r="D30" s="95"/>
      <c r="E30" s="13"/>
      <c r="F30" s="96"/>
      <c r="G30" s="97"/>
      <c r="H30" s="97"/>
      <c r="I30" s="97"/>
      <c r="J30" s="97"/>
      <c r="K30" s="155"/>
      <c r="L30" s="156"/>
      <c r="M30" s="6"/>
    </row>
    <row r="31" spans="1:12" ht="21" customHeight="1">
      <c r="A31" s="295"/>
      <c r="B31" s="333" t="s">
        <v>239</v>
      </c>
      <c r="C31" s="329"/>
      <c r="D31" s="269"/>
      <c r="E31" s="247"/>
      <c r="F31" s="270"/>
      <c r="G31" s="248"/>
      <c r="H31" s="270"/>
      <c r="I31" s="248"/>
      <c r="J31" s="248"/>
      <c r="K31" s="250"/>
      <c r="L31" s="251"/>
    </row>
    <row r="32" spans="1:12" ht="21" customHeight="1">
      <c r="A32" s="215"/>
      <c r="B32" s="216">
        <v>1.11</v>
      </c>
      <c r="C32" s="313" t="s">
        <v>242</v>
      </c>
      <c r="D32" s="306">
        <v>2</v>
      </c>
      <c r="E32" s="307" t="s">
        <v>54</v>
      </c>
      <c r="F32" s="297"/>
      <c r="G32" s="212"/>
      <c r="H32" s="228"/>
      <c r="I32" s="212"/>
      <c r="J32" s="212"/>
      <c r="K32" s="301" t="s">
        <v>236</v>
      </c>
      <c r="L32" s="214"/>
    </row>
    <row r="33" spans="1:12" ht="21" customHeight="1">
      <c r="A33" s="215"/>
      <c r="B33" s="216">
        <v>1.12</v>
      </c>
      <c r="C33" s="313" t="s">
        <v>243</v>
      </c>
      <c r="D33" s="304">
        <v>1</v>
      </c>
      <c r="E33" s="307" t="s">
        <v>54</v>
      </c>
      <c r="F33" s="297"/>
      <c r="G33" s="212"/>
      <c r="H33" s="228"/>
      <c r="I33" s="212"/>
      <c r="J33" s="212"/>
      <c r="K33" s="301" t="s">
        <v>236</v>
      </c>
      <c r="L33" s="214"/>
    </row>
    <row r="34" spans="1:12" ht="21" customHeight="1">
      <c r="A34" s="215"/>
      <c r="B34" s="216">
        <v>1.13</v>
      </c>
      <c r="C34" s="313" t="s">
        <v>244</v>
      </c>
      <c r="D34" s="306">
        <v>24</v>
      </c>
      <c r="E34" s="307" t="s">
        <v>54</v>
      </c>
      <c r="F34" s="297"/>
      <c r="G34" s="212"/>
      <c r="H34" s="228"/>
      <c r="I34" s="212"/>
      <c r="J34" s="212"/>
      <c r="K34" s="301" t="s">
        <v>236</v>
      </c>
      <c r="L34" s="214"/>
    </row>
    <row r="35" spans="1:12" ht="21" customHeight="1">
      <c r="A35" s="215"/>
      <c r="B35" s="216">
        <v>1.14</v>
      </c>
      <c r="C35" s="313" t="s">
        <v>245</v>
      </c>
      <c r="D35" s="306">
        <v>11</v>
      </c>
      <c r="E35" s="307" t="s">
        <v>54</v>
      </c>
      <c r="F35" s="297"/>
      <c r="G35" s="212"/>
      <c r="H35" s="228"/>
      <c r="I35" s="212"/>
      <c r="J35" s="212"/>
      <c r="K35" s="301" t="s">
        <v>236</v>
      </c>
      <c r="L35" s="214"/>
    </row>
    <row r="36" spans="1:12" ht="21" customHeight="1">
      <c r="A36" s="215"/>
      <c r="B36" s="216">
        <v>1.15</v>
      </c>
      <c r="C36" s="313" t="s">
        <v>246</v>
      </c>
      <c r="D36" s="306">
        <v>17</v>
      </c>
      <c r="E36" s="307" t="s">
        <v>54</v>
      </c>
      <c r="F36" s="297"/>
      <c r="G36" s="212"/>
      <c r="H36" s="228"/>
      <c r="I36" s="212"/>
      <c r="J36" s="212"/>
      <c r="K36" s="301" t="s">
        <v>236</v>
      </c>
      <c r="L36" s="214"/>
    </row>
    <row r="37" spans="1:12" ht="21" customHeight="1">
      <c r="A37" s="215"/>
      <c r="B37" s="216">
        <v>1.16</v>
      </c>
      <c r="C37" s="313" t="s">
        <v>247</v>
      </c>
      <c r="D37" s="306">
        <v>52</v>
      </c>
      <c r="E37" s="307" t="s">
        <v>54</v>
      </c>
      <c r="F37" s="297"/>
      <c r="G37" s="212"/>
      <c r="H37" s="228"/>
      <c r="I37" s="212"/>
      <c r="J37" s="212"/>
      <c r="K37" s="301" t="s">
        <v>236</v>
      </c>
      <c r="L37" s="214"/>
    </row>
    <row r="38" spans="1:12" ht="21" customHeight="1">
      <c r="A38" s="206"/>
      <c r="B38" s="216">
        <v>1.17</v>
      </c>
      <c r="C38" s="313" t="s">
        <v>248</v>
      </c>
      <c r="D38" s="306">
        <v>1</v>
      </c>
      <c r="E38" s="307" t="s">
        <v>249</v>
      </c>
      <c r="F38" s="297"/>
      <c r="G38" s="212"/>
      <c r="H38" s="228"/>
      <c r="I38" s="212"/>
      <c r="J38" s="212"/>
      <c r="K38" s="302"/>
      <c r="L38" s="214"/>
    </row>
    <row r="39" spans="1:12" ht="21" customHeight="1">
      <c r="A39" s="215"/>
      <c r="B39" s="216"/>
      <c r="C39" s="208"/>
      <c r="D39" s="209"/>
      <c r="E39" s="210"/>
      <c r="F39" s="211"/>
      <c r="G39" s="212"/>
      <c r="H39" s="211"/>
      <c r="I39" s="212"/>
      <c r="J39" s="212"/>
      <c r="K39" s="213"/>
      <c r="L39" s="214"/>
    </row>
    <row r="40" spans="1:12" ht="21" customHeight="1">
      <c r="A40" s="215"/>
      <c r="B40" s="227" t="s">
        <v>48</v>
      </c>
      <c r="C40" s="227"/>
      <c r="D40" s="215"/>
      <c r="E40" s="228"/>
      <c r="F40" s="229"/>
      <c r="G40" s="230"/>
      <c r="H40" s="229"/>
      <c r="I40" s="230"/>
      <c r="J40" s="231"/>
      <c r="K40" s="213"/>
      <c r="L40" s="214"/>
    </row>
    <row r="41" spans="1:12" ht="21" customHeight="1">
      <c r="A41" s="215"/>
      <c r="B41" s="227" t="s">
        <v>250</v>
      </c>
      <c r="C41" s="253"/>
      <c r="D41" s="228"/>
      <c r="E41" s="254"/>
      <c r="F41" s="228"/>
      <c r="G41" s="212"/>
      <c r="H41" s="228"/>
      <c r="I41" s="212"/>
      <c r="J41" s="225"/>
      <c r="K41" s="213"/>
      <c r="L41" s="214"/>
    </row>
    <row r="42" spans="1:12" ht="21" customHeight="1">
      <c r="A42" s="215"/>
      <c r="B42" s="216"/>
      <c r="C42" s="253"/>
      <c r="D42" s="228"/>
      <c r="E42" s="254"/>
      <c r="F42" s="228"/>
      <c r="G42" s="212"/>
      <c r="H42" s="228"/>
      <c r="I42" s="212"/>
      <c r="J42" s="212"/>
      <c r="K42" s="213"/>
      <c r="L42" s="214"/>
    </row>
    <row r="43" spans="1:12" ht="21" customHeight="1">
      <c r="A43" s="215"/>
      <c r="B43" s="216"/>
      <c r="C43" s="253"/>
      <c r="D43" s="228"/>
      <c r="E43" s="254"/>
      <c r="F43" s="228"/>
      <c r="G43" s="212"/>
      <c r="H43" s="228"/>
      <c r="I43" s="212"/>
      <c r="J43" s="212"/>
      <c r="K43" s="213"/>
      <c r="L43" s="214"/>
    </row>
    <row r="44" spans="1:12" ht="21" customHeight="1">
      <c r="A44" s="217"/>
      <c r="B44" s="218"/>
      <c r="C44" s="288"/>
      <c r="D44" s="289"/>
      <c r="E44" s="290"/>
      <c r="F44" s="289"/>
      <c r="G44" s="221"/>
      <c r="H44" s="289"/>
      <c r="I44" s="221"/>
      <c r="J44" s="221"/>
      <c r="K44" s="222"/>
      <c r="L44" s="223"/>
    </row>
    <row r="45" spans="1:12" ht="21" customHeight="1">
      <c r="A45" s="187"/>
      <c r="B45" s="188"/>
      <c r="C45" s="189"/>
      <c r="D45" s="190"/>
      <c r="E45" s="191"/>
      <c r="F45" s="190"/>
      <c r="G45" s="192"/>
      <c r="H45" s="190"/>
      <c r="I45" s="192"/>
      <c r="J45" s="192"/>
      <c r="K45" s="193"/>
      <c r="L45" s="194"/>
    </row>
    <row r="46" spans="1:12" ht="21" customHeight="1">
      <c r="A46" s="98"/>
      <c r="B46" s="351"/>
      <c r="C46" s="89"/>
      <c r="D46" s="65"/>
      <c r="E46" s="182"/>
      <c r="F46" s="183"/>
      <c r="G46" s="184"/>
      <c r="H46" s="183"/>
      <c r="I46" s="184"/>
      <c r="J46" s="185"/>
      <c r="K46" s="93"/>
      <c r="L46" s="94"/>
    </row>
    <row r="47" spans="1:12" ht="21" customHeight="1">
      <c r="A47" s="2" t="str">
        <f>A$1</f>
        <v>ประมาณราคากลางค่าก่อสร้าง โครงการปรับปรุงโรงฝึกงานคณะวิศวกรรมศาสตร์และสถาปัตยกรรมศาสตร์ </v>
      </c>
      <c r="B47" s="2"/>
      <c r="C47" s="2"/>
      <c r="D47" s="2"/>
      <c r="E47" s="2"/>
      <c r="F47" s="2"/>
      <c r="G47" s="2"/>
      <c r="H47" s="2"/>
      <c r="I47" s="2"/>
      <c r="J47" s="2" t="str">
        <f>J$1</f>
        <v>แบบ ปร.4 แผ่นที่ </v>
      </c>
      <c r="K47" s="90" t="s">
        <v>427</v>
      </c>
      <c r="L47" s="45">
        <v>27</v>
      </c>
    </row>
    <row r="48" spans="1:12" ht="21" customHeight="1">
      <c r="A48" s="2" t="str">
        <f>A$2</f>
        <v>สถานที่ก่อสร้าง คณะวิศวกรรมศาสตร์และสถาปัตยกรรมศาสตร์ ศูนย์กลาง มทร.อีสาน</v>
      </c>
      <c r="B48" s="2"/>
      <c r="C48" s="2"/>
      <c r="D48" s="2"/>
      <c r="E48" s="2"/>
      <c r="F48" s="2"/>
      <c r="G48" s="2" t="str">
        <f>G$2</f>
        <v>แบบเลขที่                              /2558</v>
      </c>
      <c r="H48" s="2"/>
      <c r="I48" s="2"/>
      <c r="J48" s="2" t="str">
        <f>J$2</f>
        <v>รายการที่</v>
      </c>
      <c r="K48" s="30"/>
      <c r="L48" s="30"/>
    </row>
    <row r="49" spans="1:12" ht="21" customHeight="1">
      <c r="A49" s="2" t="str">
        <f>A$3</f>
        <v>ผู้ออกแบบแปลนและรายการ  : มหาวิทยาลัยเทคโนโลยีราชมงคลอีสาน</v>
      </c>
      <c r="B49" s="2"/>
      <c r="C49" s="2"/>
      <c r="D49" s="2"/>
      <c r="E49" s="2"/>
      <c r="F49" s="2"/>
      <c r="G49" s="2" t="str">
        <f>G$3</f>
        <v>ประมาณการเมื่อวันที่   </v>
      </c>
      <c r="H49" s="2"/>
      <c r="I49" s="2"/>
      <c r="J49" s="2"/>
      <c r="K49" s="30"/>
      <c r="L49" s="30"/>
    </row>
    <row r="50" spans="1:12" ht="21" customHeight="1">
      <c r="A50" s="2" t="str">
        <f>A$4</f>
        <v>ประมาณการ โดยนายรัฐพล สมนา, นายมงคล ด่านบำรุงตระกูล, นางสาวดวงนภา ศิลปสาย, นายจีรศักดิ์  สุพรมวัน</v>
      </c>
      <c r="B50" s="2"/>
      <c r="C50" s="2"/>
      <c r="D50" s="2"/>
      <c r="E50" s="2"/>
      <c r="F50" s="2"/>
      <c r="G50" s="2"/>
      <c r="H50" s="2"/>
      <c r="I50" s="2"/>
      <c r="J50" s="32"/>
      <c r="K50" s="33"/>
      <c r="L50" s="30"/>
    </row>
    <row r="51" spans="1:13" ht="21" customHeight="1">
      <c r="A51" s="3" t="s">
        <v>0</v>
      </c>
      <c r="B51" s="4"/>
      <c r="C51" s="4"/>
      <c r="D51" s="3" t="s">
        <v>1</v>
      </c>
      <c r="E51" s="3" t="s">
        <v>2</v>
      </c>
      <c r="F51" s="502" t="s">
        <v>6</v>
      </c>
      <c r="G51" s="502"/>
      <c r="H51" s="502" t="s">
        <v>5</v>
      </c>
      <c r="I51" s="502"/>
      <c r="J51" s="5" t="s">
        <v>7</v>
      </c>
      <c r="K51" s="503" t="s">
        <v>9</v>
      </c>
      <c r="L51" s="504"/>
      <c r="M51" s="6"/>
    </row>
    <row r="52" spans="1:13" ht="21" customHeight="1">
      <c r="A52" s="7"/>
      <c r="B52" s="8"/>
      <c r="C52" s="8"/>
      <c r="D52" s="7"/>
      <c r="E52" s="7"/>
      <c r="F52" s="5" t="s">
        <v>3</v>
      </c>
      <c r="G52" s="5" t="s">
        <v>4</v>
      </c>
      <c r="H52" s="5" t="s">
        <v>3</v>
      </c>
      <c r="I52" s="5" t="s">
        <v>4</v>
      </c>
      <c r="J52" s="5" t="s">
        <v>8</v>
      </c>
      <c r="K52" s="505"/>
      <c r="L52" s="506"/>
      <c r="M52" s="6"/>
    </row>
    <row r="53" spans="1:13" ht="21" customHeight="1">
      <c r="A53" s="11" t="s">
        <v>222</v>
      </c>
      <c r="B53" s="91" t="s">
        <v>241</v>
      </c>
      <c r="C53" s="91"/>
      <c r="D53" s="95"/>
      <c r="E53" s="13"/>
      <c r="F53" s="96"/>
      <c r="G53" s="97"/>
      <c r="H53" s="97"/>
      <c r="I53" s="97"/>
      <c r="J53" s="97"/>
      <c r="K53" s="155"/>
      <c r="L53" s="156"/>
      <c r="M53" s="35"/>
    </row>
    <row r="54" spans="1:12" ht="21" customHeight="1">
      <c r="A54" s="15">
        <v>2</v>
      </c>
      <c r="B54" s="27" t="s">
        <v>251</v>
      </c>
      <c r="C54" s="20"/>
      <c r="D54" s="34"/>
      <c r="E54" s="17"/>
      <c r="F54" s="22"/>
      <c r="G54" s="23"/>
      <c r="H54" s="22"/>
      <c r="I54" s="23"/>
      <c r="J54" s="23"/>
      <c r="K54" s="250"/>
      <c r="L54" s="251"/>
    </row>
    <row r="55" spans="1:12" ht="21" customHeight="1">
      <c r="A55" s="16"/>
      <c r="B55" s="19">
        <v>2.1</v>
      </c>
      <c r="C55" s="180" t="s">
        <v>252</v>
      </c>
      <c r="D55" s="306">
        <v>182</v>
      </c>
      <c r="E55" s="307" t="s">
        <v>12</v>
      </c>
      <c r="F55" s="297"/>
      <c r="G55" s="212"/>
      <c r="H55" s="228"/>
      <c r="I55" s="212"/>
      <c r="J55" s="212"/>
      <c r="K55" s="299" t="s">
        <v>281</v>
      </c>
      <c r="L55" s="214"/>
    </row>
    <row r="56" spans="1:12" ht="21" customHeight="1">
      <c r="A56" s="16"/>
      <c r="B56" s="19"/>
      <c r="C56" s="180" t="s">
        <v>253</v>
      </c>
      <c r="D56" s="306"/>
      <c r="E56" s="307"/>
      <c r="F56" s="297"/>
      <c r="G56" s="212"/>
      <c r="H56" s="228"/>
      <c r="I56" s="212"/>
      <c r="J56" s="212"/>
      <c r="K56" s="213"/>
      <c r="L56" s="214"/>
    </row>
    <row r="57" spans="1:12" ht="21" customHeight="1">
      <c r="A57" s="16"/>
      <c r="B57" s="19"/>
      <c r="C57" s="180" t="s">
        <v>254</v>
      </c>
      <c r="D57" s="306"/>
      <c r="E57" s="307"/>
      <c r="F57" s="297"/>
      <c r="G57" s="212"/>
      <c r="H57" s="228"/>
      <c r="I57" s="212"/>
      <c r="J57" s="212"/>
      <c r="K57" s="213"/>
      <c r="L57" s="214"/>
    </row>
    <row r="58" spans="1:12" ht="21" customHeight="1">
      <c r="A58" s="16"/>
      <c r="B58" s="19">
        <v>2.2</v>
      </c>
      <c r="C58" s="180" t="s">
        <v>252</v>
      </c>
      <c r="D58" s="306">
        <v>2</v>
      </c>
      <c r="E58" s="307" t="s">
        <v>12</v>
      </c>
      <c r="F58" s="297"/>
      <c r="G58" s="212"/>
      <c r="H58" s="228"/>
      <c r="I58" s="212"/>
      <c r="J58" s="212"/>
      <c r="K58" s="299" t="s">
        <v>281</v>
      </c>
      <c r="L58" s="214"/>
    </row>
    <row r="59" spans="1:12" ht="21" customHeight="1">
      <c r="A59" s="34"/>
      <c r="B59" s="19"/>
      <c r="C59" s="180" t="s">
        <v>255</v>
      </c>
      <c r="D59" s="306"/>
      <c r="E59" s="307"/>
      <c r="F59" s="297"/>
      <c r="G59" s="212"/>
      <c r="H59" s="228"/>
      <c r="I59" s="212"/>
      <c r="J59" s="212"/>
      <c r="K59" s="213"/>
      <c r="L59" s="214"/>
    </row>
    <row r="60" spans="1:12" ht="21" customHeight="1">
      <c r="A60" s="34"/>
      <c r="B60" s="19"/>
      <c r="C60" s="180" t="s">
        <v>256</v>
      </c>
      <c r="D60" s="306"/>
      <c r="E60" s="307"/>
      <c r="F60" s="297"/>
      <c r="G60" s="212"/>
      <c r="H60" s="228"/>
      <c r="I60" s="212"/>
      <c r="J60" s="212"/>
      <c r="K60" s="213"/>
      <c r="L60" s="214"/>
    </row>
    <row r="61" spans="1:12" ht="21" customHeight="1">
      <c r="A61" s="34"/>
      <c r="B61" s="19">
        <v>2.3</v>
      </c>
      <c r="C61" s="180" t="s">
        <v>257</v>
      </c>
      <c r="D61" s="306">
        <v>3</v>
      </c>
      <c r="E61" s="307" t="s">
        <v>12</v>
      </c>
      <c r="F61" s="297"/>
      <c r="G61" s="212"/>
      <c r="H61" s="228"/>
      <c r="I61" s="212"/>
      <c r="J61" s="212"/>
      <c r="K61" s="299" t="s">
        <v>281</v>
      </c>
      <c r="L61" s="214"/>
    </row>
    <row r="62" spans="1:12" ht="21" customHeight="1">
      <c r="A62" s="34"/>
      <c r="B62" s="19"/>
      <c r="C62" s="180" t="s">
        <v>258</v>
      </c>
      <c r="D62" s="306"/>
      <c r="E62" s="307"/>
      <c r="F62" s="297"/>
      <c r="G62" s="212"/>
      <c r="H62" s="228"/>
      <c r="I62" s="212"/>
      <c r="J62" s="212"/>
      <c r="K62" s="213"/>
      <c r="L62" s="214"/>
    </row>
    <row r="63" spans="1:12" ht="21" customHeight="1">
      <c r="A63" s="34"/>
      <c r="B63" s="19">
        <v>2.4</v>
      </c>
      <c r="C63" s="180" t="s">
        <v>458</v>
      </c>
      <c r="D63" s="306">
        <v>6</v>
      </c>
      <c r="E63" s="307" t="s">
        <v>12</v>
      </c>
      <c r="F63" s="297"/>
      <c r="G63" s="212"/>
      <c r="H63" s="228"/>
      <c r="I63" s="212"/>
      <c r="J63" s="212"/>
      <c r="K63" s="213"/>
      <c r="L63" s="214"/>
    </row>
    <row r="64" spans="1:12" ht="21" customHeight="1">
      <c r="A64" s="34"/>
      <c r="B64" s="19">
        <v>2.5</v>
      </c>
      <c r="C64" s="20" t="s">
        <v>259</v>
      </c>
      <c r="D64" s="306">
        <v>3</v>
      </c>
      <c r="E64" s="307" t="s">
        <v>12</v>
      </c>
      <c r="F64" s="297"/>
      <c r="G64" s="212"/>
      <c r="H64" s="228"/>
      <c r="I64" s="212"/>
      <c r="J64" s="212"/>
      <c r="K64" s="299" t="s">
        <v>281</v>
      </c>
      <c r="L64" s="256"/>
    </row>
    <row r="65" spans="1:12" ht="21" customHeight="1">
      <c r="A65" s="34"/>
      <c r="B65" s="19">
        <v>2.6</v>
      </c>
      <c r="C65" s="180" t="s">
        <v>459</v>
      </c>
      <c r="D65" s="306">
        <v>18</v>
      </c>
      <c r="E65" s="307" t="s">
        <v>12</v>
      </c>
      <c r="F65" s="297"/>
      <c r="G65" s="212"/>
      <c r="H65" s="228"/>
      <c r="I65" s="212"/>
      <c r="J65" s="212"/>
      <c r="K65" s="213"/>
      <c r="L65" s="214"/>
    </row>
    <row r="66" spans="1:12" ht="21" customHeight="1">
      <c r="A66" s="34"/>
      <c r="B66" s="19"/>
      <c r="C66" s="180" t="s">
        <v>260</v>
      </c>
      <c r="D66" s="327"/>
      <c r="E66" s="307"/>
      <c r="F66" s="297"/>
      <c r="G66" s="212"/>
      <c r="H66" s="228"/>
      <c r="I66" s="212"/>
      <c r="J66" s="212"/>
      <c r="K66" s="301"/>
      <c r="L66" s="214"/>
    </row>
    <row r="67" spans="1:12" ht="21" customHeight="1">
      <c r="A67" s="34"/>
      <c r="B67" s="19">
        <v>2.7</v>
      </c>
      <c r="C67" s="180" t="s">
        <v>460</v>
      </c>
      <c r="D67" s="300">
        <v>42</v>
      </c>
      <c r="E67" s="307" t="s">
        <v>12</v>
      </c>
      <c r="F67" s="297"/>
      <c r="G67" s="212"/>
      <c r="H67" s="228"/>
      <c r="I67" s="212"/>
      <c r="J67" s="212"/>
      <c r="K67" s="301" t="s">
        <v>281</v>
      </c>
      <c r="L67" s="214"/>
    </row>
    <row r="68" spans="1:12" ht="21" customHeight="1">
      <c r="A68" s="244"/>
      <c r="B68" s="245"/>
      <c r="C68" s="180" t="s">
        <v>261</v>
      </c>
      <c r="D68" s="246"/>
      <c r="E68" s="247"/>
      <c r="F68" s="248"/>
      <c r="G68" s="248"/>
      <c r="H68" s="248"/>
      <c r="I68" s="248"/>
      <c r="J68" s="249"/>
      <c r="K68" s="213"/>
      <c r="L68" s="214"/>
    </row>
    <row r="69" spans="1:12" ht="21" customHeight="1">
      <c r="A69" s="235"/>
      <c r="B69" s="266" t="s">
        <v>47</v>
      </c>
      <c r="C69" s="237"/>
      <c r="D69" s="235"/>
      <c r="E69" s="238"/>
      <c r="F69" s="239"/>
      <c r="G69" s="240"/>
      <c r="H69" s="239"/>
      <c r="I69" s="240"/>
      <c r="J69" s="241"/>
      <c r="K69" s="242"/>
      <c r="L69" s="252"/>
    </row>
    <row r="70" spans="1:12" ht="21" customHeight="1">
      <c r="A70" s="2" t="str">
        <f>A$1</f>
        <v>ประมาณราคากลางค่าก่อสร้าง โครงการปรับปรุงโรงฝึกงานคณะวิศวกรรมศาสตร์และสถาปัตยกรรมศาสตร์ </v>
      </c>
      <c r="B70" s="2"/>
      <c r="C70" s="2"/>
      <c r="D70" s="2"/>
      <c r="E70" s="2"/>
      <c r="F70" s="2"/>
      <c r="G70" s="2"/>
      <c r="H70" s="2"/>
      <c r="I70" s="2"/>
      <c r="J70" s="2" t="str">
        <f>J$1</f>
        <v>แบบ ปร.4 แผ่นที่ </v>
      </c>
      <c r="K70" s="90" t="s">
        <v>428</v>
      </c>
      <c r="L70" s="45">
        <v>27</v>
      </c>
    </row>
    <row r="71" spans="1:12" ht="21" customHeight="1">
      <c r="A71" s="2" t="str">
        <f>A$2</f>
        <v>สถานที่ก่อสร้าง คณะวิศวกรรมศาสตร์และสถาปัตยกรรมศาสตร์ ศูนย์กลาง มทร.อีสาน</v>
      </c>
      <c r="B71" s="2"/>
      <c r="C71" s="2"/>
      <c r="D71" s="2"/>
      <c r="E71" s="2"/>
      <c r="F71" s="2"/>
      <c r="G71" s="2" t="str">
        <f>G$2</f>
        <v>แบบเลขที่                              /2558</v>
      </c>
      <c r="H71" s="2"/>
      <c r="I71" s="2"/>
      <c r="J71" s="2" t="str">
        <f>J$2</f>
        <v>รายการที่</v>
      </c>
      <c r="K71" s="30"/>
      <c r="L71" s="30"/>
    </row>
    <row r="72" spans="1:12" ht="21" customHeight="1">
      <c r="A72" s="2" t="str">
        <f>A$3</f>
        <v>ผู้ออกแบบแปลนและรายการ  : มหาวิทยาลัยเทคโนโลยีราชมงคลอีสาน</v>
      </c>
      <c r="B72" s="2"/>
      <c r="C72" s="2"/>
      <c r="D72" s="2"/>
      <c r="E72" s="2"/>
      <c r="F72" s="2"/>
      <c r="G72" s="2" t="str">
        <f>G$3</f>
        <v>ประมาณการเมื่อวันที่   </v>
      </c>
      <c r="H72" s="2"/>
      <c r="I72" s="2"/>
      <c r="J72" s="2"/>
      <c r="K72" s="30"/>
      <c r="L72" s="30"/>
    </row>
    <row r="73" spans="1:12" ht="21" customHeight="1">
      <c r="A73" s="2" t="str">
        <f>A$4</f>
        <v>ประมาณการ โดยนายรัฐพล สมนา, นายมงคล ด่านบำรุงตระกูล, นางสาวดวงนภา ศิลปสาย, นายจีรศักดิ์  สุพรมวัน</v>
      </c>
      <c r="B73" s="2"/>
      <c r="C73" s="2"/>
      <c r="D73" s="2"/>
      <c r="E73" s="2"/>
      <c r="F73" s="2"/>
      <c r="G73" s="2"/>
      <c r="H73" s="2"/>
      <c r="I73" s="2"/>
      <c r="J73" s="32"/>
      <c r="K73" s="33"/>
      <c r="L73" s="30"/>
    </row>
    <row r="74" spans="1:13" ht="21" customHeight="1">
      <c r="A74" s="3" t="s">
        <v>0</v>
      </c>
      <c r="B74" s="4"/>
      <c r="C74" s="4"/>
      <c r="D74" s="3" t="s">
        <v>1</v>
      </c>
      <c r="E74" s="3" t="s">
        <v>2</v>
      </c>
      <c r="F74" s="5" t="s">
        <v>6</v>
      </c>
      <c r="G74" s="5"/>
      <c r="H74" s="5" t="s">
        <v>5</v>
      </c>
      <c r="I74" s="5"/>
      <c r="J74" s="5" t="s">
        <v>7</v>
      </c>
      <c r="K74" s="66" t="s">
        <v>9</v>
      </c>
      <c r="L74" s="92"/>
      <c r="M74" s="6"/>
    </row>
    <row r="75" spans="1:13" ht="21" customHeight="1">
      <c r="A75" s="7"/>
      <c r="B75" s="8"/>
      <c r="C75" s="8"/>
      <c r="D75" s="7"/>
      <c r="E75" s="7"/>
      <c r="F75" s="5" t="s">
        <v>3</v>
      </c>
      <c r="G75" s="5" t="s">
        <v>4</v>
      </c>
      <c r="H75" s="5" t="s">
        <v>3</v>
      </c>
      <c r="I75" s="5" t="s">
        <v>4</v>
      </c>
      <c r="J75" s="5" t="s">
        <v>8</v>
      </c>
      <c r="K75" s="93"/>
      <c r="L75" s="94"/>
      <c r="M75" s="6"/>
    </row>
    <row r="76" spans="1:13" ht="21" customHeight="1">
      <c r="A76" s="11" t="s">
        <v>222</v>
      </c>
      <c r="B76" s="91" t="s">
        <v>241</v>
      </c>
      <c r="C76" s="91"/>
      <c r="D76" s="201"/>
      <c r="E76" s="202"/>
      <c r="F76" s="203"/>
      <c r="G76" s="203"/>
      <c r="H76" s="203"/>
      <c r="I76" s="203"/>
      <c r="J76" s="203"/>
      <c r="K76" s="204"/>
      <c r="L76" s="205"/>
      <c r="M76" s="6"/>
    </row>
    <row r="77" spans="1:12" ht="21" customHeight="1">
      <c r="A77" s="15">
        <v>2</v>
      </c>
      <c r="B77" s="27" t="s">
        <v>267</v>
      </c>
      <c r="C77" s="20"/>
      <c r="D77" s="209"/>
      <c r="E77" s="210"/>
      <c r="F77" s="211"/>
      <c r="G77" s="212"/>
      <c r="H77" s="211"/>
      <c r="I77" s="212"/>
      <c r="J77" s="212"/>
      <c r="K77" s="213"/>
      <c r="L77" s="214"/>
    </row>
    <row r="78" spans="1:12" ht="21" customHeight="1">
      <c r="A78" s="215"/>
      <c r="B78" s="216">
        <v>2.8</v>
      </c>
      <c r="C78" s="253" t="s">
        <v>262</v>
      </c>
      <c r="D78">
        <v>79</v>
      </c>
      <c r="E78" s="307" t="s">
        <v>12</v>
      </c>
      <c r="F78" s="297"/>
      <c r="G78" s="212"/>
      <c r="H78" s="228"/>
      <c r="I78" s="212"/>
      <c r="J78" s="212"/>
      <c r="K78" s="301" t="s">
        <v>281</v>
      </c>
      <c r="L78" s="214"/>
    </row>
    <row r="79" spans="1:12" ht="21" customHeight="1">
      <c r="A79" s="215"/>
      <c r="B79" s="216">
        <v>2.9</v>
      </c>
      <c r="C79" s="256" t="s">
        <v>263</v>
      </c>
      <c r="D79">
        <v>68</v>
      </c>
      <c r="E79" s="307" t="s">
        <v>12</v>
      </c>
      <c r="F79" s="297"/>
      <c r="G79" s="212"/>
      <c r="H79" s="228"/>
      <c r="I79" s="212"/>
      <c r="J79" s="212"/>
      <c r="K79" s="293"/>
      <c r="L79" s="214"/>
    </row>
    <row r="80" spans="1:12" ht="21" customHeight="1">
      <c r="A80" s="215"/>
      <c r="B80" s="216"/>
      <c r="C80" s="208" t="s">
        <v>264</v>
      </c>
      <c r="D80" s="346"/>
      <c r="E80" s="307"/>
      <c r="F80" s="297"/>
      <c r="G80" s="212"/>
      <c r="H80" s="228"/>
      <c r="I80" s="212"/>
      <c r="J80" s="212"/>
      <c r="K80" s="301" t="s">
        <v>281</v>
      </c>
      <c r="L80" s="214"/>
    </row>
    <row r="81" spans="1:12" ht="21" customHeight="1">
      <c r="A81" s="215"/>
      <c r="B81" s="264">
        <v>2.1</v>
      </c>
      <c r="C81" s="208" t="s">
        <v>265</v>
      </c>
      <c r="D81">
        <v>2</v>
      </c>
      <c r="E81" s="307" t="s">
        <v>12</v>
      </c>
      <c r="F81" s="297"/>
      <c r="G81" s="212"/>
      <c r="H81" s="228"/>
      <c r="I81" s="212"/>
      <c r="J81" s="212"/>
      <c r="K81" s="213"/>
      <c r="L81" s="214"/>
    </row>
    <row r="82" spans="1:12" ht="21" customHeight="1">
      <c r="A82" s="215"/>
      <c r="B82" s="264"/>
      <c r="C82" s="253" t="s">
        <v>266</v>
      </c>
      <c r="D82" s="346"/>
      <c r="E82" s="307"/>
      <c r="F82" s="297"/>
      <c r="G82" s="212"/>
      <c r="H82" s="228"/>
      <c r="I82" s="212"/>
      <c r="J82" s="212"/>
      <c r="K82" s="299"/>
      <c r="L82" s="214"/>
    </row>
    <row r="83" spans="1:12" ht="21" customHeight="1">
      <c r="A83" s="215"/>
      <c r="B83" s="413">
        <v>2.11</v>
      </c>
      <c r="C83" s="253" t="s">
        <v>248</v>
      </c>
      <c r="D83" s="346">
        <v>1</v>
      </c>
      <c r="E83" s="307" t="s">
        <v>249</v>
      </c>
      <c r="F83" s="297"/>
      <c r="G83" s="212"/>
      <c r="H83" s="228"/>
      <c r="I83" s="212"/>
      <c r="J83" s="212"/>
      <c r="K83" s="299" t="s">
        <v>238</v>
      </c>
      <c r="L83" s="214"/>
    </row>
    <row r="84" spans="1:12" ht="21" customHeight="1">
      <c r="A84" s="215"/>
      <c r="B84" s="216"/>
      <c r="C84" s="208"/>
      <c r="D84" s="346"/>
      <c r="E84" s="307"/>
      <c r="F84" s="297"/>
      <c r="G84" s="212"/>
      <c r="H84" s="228"/>
      <c r="I84" s="212"/>
      <c r="J84" s="212"/>
      <c r="K84" s="213"/>
      <c r="L84" s="214"/>
    </row>
    <row r="85" spans="1:12" ht="21" customHeight="1">
      <c r="A85" s="215"/>
      <c r="B85" s="216"/>
      <c r="C85" s="208"/>
      <c r="D85" s="346"/>
      <c r="E85" s="307"/>
      <c r="F85" s="297"/>
      <c r="G85" s="212"/>
      <c r="H85" s="228"/>
      <c r="I85" s="212"/>
      <c r="J85" s="212"/>
      <c r="K85" s="299" t="s">
        <v>236</v>
      </c>
      <c r="L85" s="214"/>
    </row>
    <row r="86" spans="1:12" ht="21" customHeight="1">
      <c r="A86" s="215"/>
      <c r="B86" s="216"/>
      <c r="C86" s="253"/>
      <c r="D86" s="346"/>
      <c r="E86" s="307"/>
      <c r="F86" s="297"/>
      <c r="G86" s="212"/>
      <c r="H86" s="228"/>
      <c r="I86" s="212"/>
      <c r="J86" s="212"/>
      <c r="K86" s="268"/>
      <c r="L86" s="256"/>
    </row>
    <row r="87" spans="1:12" ht="21" customHeight="1">
      <c r="A87" s="215"/>
      <c r="B87" s="216"/>
      <c r="C87" s="253"/>
      <c r="D87" s="346"/>
      <c r="E87" s="307"/>
      <c r="F87" s="297"/>
      <c r="G87" s="212"/>
      <c r="H87" s="228"/>
      <c r="I87" s="212"/>
      <c r="J87" s="212"/>
      <c r="K87" s="268"/>
      <c r="L87" s="256"/>
    </row>
    <row r="88" spans="1:12" ht="21" customHeight="1">
      <c r="A88" s="215"/>
      <c r="B88" s="216"/>
      <c r="C88" s="253"/>
      <c r="D88" s="228"/>
      <c r="E88" s="254"/>
      <c r="F88" s="228"/>
      <c r="G88" s="212"/>
      <c r="H88" s="228"/>
      <c r="I88" s="212"/>
      <c r="J88" s="212"/>
      <c r="K88" s="268"/>
      <c r="L88" s="256"/>
    </row>
    <row r="89" spans="1:12" ht="21" customHeight="1">
      <c r="A89" s="352"/>
      <c r="B89" s="291"/>
      <c r="C89" s="328"/>
      <c r="D89" s="215"/>
      <c r="E89" s="210"/>
      <c r="F89" s="229"/>
      <c r="G89" s="230"/>
      <c r="H89" s="229"/>
      <c r="I89" s="230"/>
      <c r="J89" s="231"/>
      <c r="K89" s="268"/>
      <c r="L89" s="256"/>
    </row>
    <row r="90" spans="1:12" ht="21" customHeight="1">
      <c r="A90" s="352"/>
      <c r="B90" s="224"/>
      <c r="C90" s="275"/>
      <c r="D90" s="276"/>
      <c r="E90" s="277"/>
      <c r="F90" s="278"/>
      <c r="G90" s="278"/>
      <c r="H90" s="278"/>
      <c r="I90" s="278"/>
      <c r="J90" s="279"/>
      <c r="K90" s="268"/>
      <c r="L90" s="256"/>
    </row>
    <row r="91" spans="1:12" ht="21" customHeight="1">
      <c r="A91" s="215"/>
      <c r="B91" s="292" t="s">
        <v>48</v>
      </c>
      <c r="C91" s="253"/>
      <c r="D91" s="228"/>
      <c r="E91" s="254"/>
      <c r="F91" s="228"/>
      <c r="G91" s="212"/>
      <c r="H91" s="228"/>
      <c r="I91" s="212"/>
      <c r="J91" s="225"/>
      <c r="K91" s="268"/>
      <c r="L91" s="256"/>
    </row>
    <row r="92" spans="1:12" ht="21" customHeight="1">
      <c r="A92" s="235"/>
      <c r="B92" s="224" t="s">
        <v>292</v>
      </c>
      <c r="C92" s="275"/>
      <c r="D92" s="276"/>
      <c r="E92" s="277"/>
      <c r="F92" s="278"/>
      <c r="G92" s="278"/>
      <c r="H92" s="278"/>
      <c r="I92" s="278"/>
      <c r="J92" s="279"/>
      <c r="K92" s="242"/>
      <c r="L92" s="252"/>
    </row>
    <row r="93" spans="1:12" ht="21" customHeight="1">
      <c r="A93" s="2" t="str">
        <f>A$1</f>
        <v>ประมาณราคากลางค่าก่อสร้าง โครงการปรับปรุงโรงฝึกงานคณะวิศวกรรมศาสตร์และสถาปัตยกรรมศาสตร์ </v>
      </c>
      <c r="B93" s="2"/>
      <c r="C93" s="2"/>
      <c r="D93" s="2"/>
      <c r="E93" s="2"/>
      <c r="F93" s="2"/>
      <c r="G93" s="2"/>
      <c r="H93" s="2"/>
      <c r="I93" s="2"/>
      <c r="J93" s="2" t="str">
        <f>J$1</f>
        <v>แบบ ปร.4 แผ่นที่ </v>
      </c>
      <c r="K93" s="90" t="s">
        <v>429</v>
      </c>
      <c r="L93" s="45">
        <v>27</v>
      </c>
    </row>
    <row r="94" spans="1:12" ht="21" customHeight="1">
      <c r="A94" s="2" t="str">
        <f>A$2</f>
        <v>สถานที่ก่อสร้าง คณะวิศวกรรมศาสตร์และสถาปัตยกรรมศาสตร์ ศูนย์กลาง มทร.อีสาน</v>
      </c>
      <c r="B94" s="2"/>
      <c r="C94" s="2"/>
      <c r="D94" s="2"/>
      <c r="E94" s="2"/>
      <c r="F94" s="2"/>
      <c r="G94" s="2" t="str">
        <f>G$2</f>
        <v>แบบเลขที่                              /2558</v>
      </c>
      <c r="H94" s="2"/>
      <c r="I94" s="2"/>
      <c r="J94" s="2" t="str">
        <f>J$2</f>
        <v>รายการที่</v>
      </c>
      <c r="K94" s="30"/>
      <c r="L94" s="30"/>
    </row>
    <row r="95" spans="1:12" ht="21" customHeight="1">
      <c r="A95" s="2" t="str">
        <f>A$3</f>
        <v>ผู้ออกแบบแปลนและรายการ  : มหาวิทยาลัยเทคโนโลยีราชมงคลอีสาน</v>
      </c>
      <c r="B95" s="2"/>
      <c r="C95" s="2"/>
      <c r="D95" s="2"/>
      <c r="E95" s="2"/>
      <c r="F95" s="2"/>
      <c r="G95" s="2" t="str">
        <f>G$3</f>
        <v>ประมาณการเมื่อวันที่   </v>
      </c>
      <c r="H95" s="2"/>
      <c r="I95" s="2"/>
      <c r="J95" s="2"/>
      <c r="K95" s="30"/>
      <c r="L95" s="30"/>
    </row>
    <row r="96" spans="1:12" ht="21" customHeight="1">
      <c r="A96" s="2" t="str">
        <f>A$4</f>
        <v>ประมาณการ โดยนายรัฐพล สมนา, นายมงคล ด่านบำรุงตระกูล, นางสาวดวงนภา ศิลปสาย, นายจีรศักดิ์  สุพรมวัน</v>
      </c>
      <c r="B96" s="2"/>
      <c r="C96" s="2"/>
      <c r="D96" s="2"/>
      <c r="E96" s="2"/>
      <c r="F96" s="2"/>
      <c r="G96" s="2"/>
      <c r="H96" s="2"/>
      <c r="I96" s="2"/>
      <c r="J96" s="32"/>
      <c r="K96" s="33"/>
      <c r="L96" s="30"/>
    </row>
    <row r="97" spans="1:13" ht="21" customHeight="1">
      <c r="A97" s="3" t="s">
        <v>0</v>
      </c>
      <c r="B97" s="4"/>
      <c r="C97" s="4"/>
      <c r="D97" s="3" t="s">
        <v>1</v>
      </c>
      <c r="E97" s="3" t="s">
        <v>2</v>
      </c>
      <c r="F97" s="5" t="s">
        <v>6</v>
      </c>
      <c r="G97" s="5"/>
      <c r="H97" s="5" t="s">
        <v>5</v>
      </c>
      <c r="I97" s="5"/>
      <c r="J97" s="5" t="s">
        <v>7</v>
      </c>
      <c r="K97" s="66" t="s">
        <v>9</v>
      </c>
      <c r="L97" s="92"/>
      <c r="M97" s="6"/>
    </row>
    <row r="98" spans="1:13" ht="21" customHeight="1">
      <c r="A98" s="7"/>
      <c r="B98" s="8"/>
      <c r="C98" s="8"/>
      <c r="D98" s="7"/>
      <c r="E98" s="7"/>
      <c r="F98" s="5" t="s">
        <v>3</v>
      </c>
      <c r="G98" s="5" t="s">
        <v>4</v>
      </c>
      <c r="H98" s="5" t="s">
        <v>3</v>
      </c>
      <c r="I98" s="5" t="s">
        <v>4</v>
      </c>
      <c r="J98" s="5" t="s">
        <v>8</v>
      </c>
      <c r="K98" s="93"/>
      <c r="L98" s="94"/>
      <c r="M98" s="6"/>
    </row>
    <row r="99" spans="1:13" ht="21" customHeight="1">
      <c r="A99" s="11" t="s">
        <v>222</v>
      </c>
      <c r="B99" s="348" t="s">
        <v>241</v>
      </c>
      <c r="C99" s="200"/>
      <c r="D99" s="201"/>
      <c r="E99" s="202"/>
      <c r="F99" s="259"/>
      <c r="G99" s="260"/>
      <c r="H99" s="260"/>
      <c r="I99" s="260"/>
      <c r="J99" s="260"/>
      <c r="K99" s="204"/>
      <c r="L99" s="205"/>
      <c r="M99" s="6"/>
    </row>
    <row r="100" spans="1:12" ht="21" customHeight="1">
      <c r="A100" s="15">
        <v>3</v>
      </c>
      <c r="B100" s="224" t="s">
        <v>268</v>
      </c>
      <c r="C100" s="208"/>
      <c r="D100" s="232"/>
      <c r="E100" s="210"/>
      <c r="F100" s="211"/>
      <c r="G100" s="212"/>
      <c r="H100" s="211"/>
      <c r="I100" s="212"/>
      <c r="J100" s="212"/>
      <c r="K100" s="213"/>
      <c r="L100" s="214"/>
    </row>
    <row r="101" spans="1:12" ht="21" customHeight="1">
      <c r="A101" s="215"/>
      <c r="B101" s="216">
        <v>3.1</v>
      </c>
      <c r="C101" s="313" t="s">
        <v>272</v>
      </c>
      <c r="D101" s="335">
        <v>3860</v>
      </c>
      <c r="E101" s="307" t="s">
        <v>274</v>
      </c>
      <c r="F101" s="297"/>
      <c r="G101" s="212"/>
      <c r="H101" s="297"/>
      <c r="I101" s="212"/>
      <c r="J101" s="212"/>
      <c r="K101" s="299" t="s">
        <v>236</v>
      </c>
      <c r="L101" s="256"/>
    </row>
    <row r="102" spans="1:12" ht="21" customHeight="1">
      <c r="A102" s="215"/>
      <c r="B102" s="216">
        <v>3.2</v>
      </c>
      <c r="C102" s="313" t="s">
        <v>273</v>
      </c>
      <c r="D102" s="306">
        <v>189</v>
      </c>
      <c r="E102" s="307" t="s">
        <v>274</v>
      </c>
      <c r="F102" s="297"/>
      <c r="G102" s="212"/>
      <c r="H102" s="297"/>
      <c r="I102" s="212"/>
      <c r="J102" s="212"/>
      <c r="K102" s="299" t="s">
        <v>236</v>
      </c>
      <c r="L102" s="256"/>
    </row>
    <row r="103" spans="1:12" ht="21" customHeight="1">
      <c r="A103" s="215"/>
      <c r="B103" s="216">
        <v>3.3</v>
      </c>
      <c r="C103" s="313" t="s">
        <v>269</v>
      </c>
      <c r="D103" s="306">
        <v>24</v>
      </c>
      <c r="E103" s="307" t="s">
        <v>274</v>
      </c>
      <c r="F103" s="297"/>
      <c r="G103" s="212"/>
      <c r="H103" s="297"/>
      <c r="I103" s="212"/>
      <c r="J103" s="212"/>
      <c r="K103" s="299" t="s">
        <v>236</v>
      </c>
      <c r="L103" s="256"/>
    </row>
    <row r="104" spans="1:12" ht="21" customHeight="1">
      <c r="A104" s="215"/>
      <c r="B104" s="216">
        <v>3.4</v>
      </c>
      <c r="C104" s="313" t="s">
        <v>270</v>
      </c>
      <c r="D104" s="306">
        <v>9</v>
      </c>
      <c r="E104" s="307" t="s">
        <v>274</v>
      </c>
      <c r="F104" s="297"/>
      <c r="G104" s="212"/>
      <c r="H104" s="297"/>
      <c r="I104" s="212"/>
      <c r="J104" s="212"/>
      <c r="K104" s="299" t="s">
        <v>236</v>
      </c>
      <c r="L104" s="256"/>
    </row>
    <row r="105" spans="1:12" ht="21" customHeight="1">
      <c r="A105" s="215"/>
      <c r="B105" s="216"/>
      <c r="C105" s="253" t="s">
        <v>271</v>
      </c>
      <c r="D105" s="228"/>
      <c r="E105" s="254"/>
      <c r="F105" s="228"/>
      <c r="G105" s="212"/>
      <c r="H105" s="228"/>
      <c r="I105" s="212"/>
      <c r="J105" s="212"/>
      <c r="K105" s="268"/>
      <c r="L105" s="256"/>
    </row>
    <row r="106" spans="1:12" ht="21" customHeight="1">
      <c r="A106" s="215"/>
      <c r="B106" s="216">
        <v>3.5</v>
      </c>
      <c r="C106" s="253" t="s">
        <v>275</v>
      </c>
      <c r="D106" s="310">
        <v>17</v>
      </c>
      <c r="E106" s="254" t="s">
        <v>125</v>
      </c>
      <c r="F106" s="228"/>
      <c r="G106" s="212"/>
      <c r="H106" s="228"/>
      <c r="I106" s="212"/>
      <c r="J106" s="212"/>
      <c r="K106" s="299" t="s">
        <v>236</v>
      </c>
      <c r="L106" s="256"/>
    </row>
    <row r="107" spans="1:12" ht="21" customHeight="1">
      <c r="A107" s="261"/>
      <c r="B107" s="216"/>
      <c r="C107" s="253" t="s">
        <v>276</v>
      </c>
      <c r="D107" s="310"/>
      <c r="E107" s="254"/>
      <c r="F107" s="228"/>
      <c r="G107" s="212"/>
      <c r="H107" s="228"/>
      <c r="I107" s="212"/>
      <c r="J107" s="212"/>
      <c r="K107" s="268"/>
      <c r="L107" s="256"/>
    </row>
    <row r="108" spans="1:12" ht="21" customHeight="1">
      <c r="A108" s="16"/>
      <c r="B108" s="216">
        <v>3.6</v>
      </c>
      <c r="C108" s="253" t="s">
        <v>277</v>
      </c>
      <c r="D108" s="310">
        <v>174</v>
      </c>
      <c r="E108" s="254" t="s">
        <v>125</v>
      </c>
      <c r="F108" s="228"/>
      <c r="G108" s="212"/>
      <c r="H108" s="228"/>
      <c r="I108" s="212"/>
      <c r="J108" s="212"/>
      <c r="K108" s="299" t="s">
        <v>238</v>
      </c>
      <c r="L108" s="256"/>
    </row>
    <row r="109" spans="1:12" ht="21" customHeight="1">
      <c r="A109" s="15"/>
      <c r="B109" s="216"/>
      <c r="C109" s="253" t="s">
        <v>276</v>
      </c>
      <c r="D109" s="310"/>
      <c r="E109" s="254"/>
      <c r="F109" s="228"/>
      <c r="G109" s="212"/>
      <c r="H109" s="228"/>
      <c r="I109" s="212"/>
      <c r="J109" s="212"/>
      <c r="K109" s="268"/>
      <c r="L109" s="256"/>
    </row>
    <row r="110" spans="1:12" ht="21" customHeight="1">
      <c r="A110" s="16"/>
      <c r="B110" s="216">
        <v>3.7</v>
      </c>
      <c r="C110" s="253" t="s">
        <v>278</v>
      </c>
      <c r="D110" s="310">
        <v>36</v>
      </c>
      <c r="E110" s="254" t="s">
        <v>125</v>
      </c>
      <c r="F110" s="228"/>
      <c r="G110" s="212"/>
      <c r="H110" s="228"/>
      <c r="I110" s="212"/>
      <c r="J110" s="212"/>
      <c r="K110" s="299" t="s">
        <v>236</v>
      </c>
      <c r="L110" s="256"/>
    </row>
    <row r="111" spans="1:12" ht="21" customHeight="1">
      <c r="A111" s="16"/>
      <c r="B111" s="216"/>
      <c r="C111" s="253" t="s">
        <v>279</v>
      </c>
      <c r="D111" s="310"/>
      <c r="E111" s="254"/>
      <c r="F111" s="228"/>
      <c r="G111" s="212"/>
      <c r="H111" s="228"/>
      <c r="I111" s="212"/>
      <c r="J111" s="212"/>
      <c r="K111" s="268"/>
      <c r="L111" s="256"/>
    </row>
    <row r="112" spans="1:12" ht="21" customHeight="1">
      <c r="A112" s="16"/>
      <c r="B112" s="216">
        <v>3.8</v>
      </c>
      <c r="C112" s="253" t="s">
        <v>280</v>
      </c>
      <c r="D112" s="310">
        <v>696</v>
      </c>
      <c r="E112" s="307" t="s">
        <v>274</v>
      </c>
      <c r="F112" s="228"/>
      <c r="G112" s="212"/>
      <c r="H112" s="228"/>
      <c r="I112" s="212"/>
      <c r="J112" s="212"/>
      <c r="K112" s="299" t="s">
        <v>236</v>
      </c>
      <c r="L112" s="256"/>
    </row>
    <row r="113" spans="1:12" ht="21" customHeight="1">
      <c r="A113" s="16"/>
      <c r="B113" s="216"/>
      <c r="C113" s="253"/>
      <c r="D113" s="228"/>
      <c r="E113" s="254"/>
      <c r="F113" s="228"/>
      <c r="G113" s="212"/>
      <c r="H113" s="228"/>
      <c r="I113" s="212"/>
      <c r="J113" s="212"/>
      <c r="K113" s="268"/>
      <c r="L113" s="256"/>
    </row>
    <row r="114" spans="1:12" ht="21" customHeight="1">
      <c r="A114" s="187"/>
      <c r="B114" s="345"/>
      <c r="C114" s="208"/>
      <c r="D114" s="228"/>
      <c r="E114" s="254"/>
      <c r="F114" s="228"/>
      <c r="G114" s="212"/>
      <c r="H114" s="228"/>
      <c r="I114" s="212"/>
      <c r="J114" s="225"/>
      <c r="K114" s="268"/>
      <c r="L114" s="256"/>
    </row>
    <row r="115" spans="1:12" ht="21" customHeight="1">
      <c r="A115" s="65"/>
      <c r="B115" s="266" t="s">
        <v>47</v>
      </c>
      <c r="C115" s="219"/>
      <c r="D115" s="262"/>
      <c r="E115" s="220"/>
      <c r="F115" s="221"/>
      <c r="G115" s="221"/>
      <c r="H115" s="221"/>
      <c r="I115" s="221"/>
      <c r="J115" s="263"/>
      <c r="K115" s="267"/>
      <c r="L115" s="252"/>
    </row>
    <row r="116" spans="1:12" ht="21" customHeight="1">
      <c r="A116" s="2" t="str">
        <f>A$1</f>
        <v>ประมาณราคากลางค่าก่อสร้าง โครงการปรับปรุงโรงฝึกงานคณะวิศวกรรมศาสตร์และสถาปัตยกรรมศาสตร์ </v>
      </c>
      <c r="B116" s="2"/>
      <c r="C116" s="2"/>
      <c r="D116" s="2"/>
      <c r="E116" s="2"/>
      <c r="F116" s="2"/>
      <c r="G116" s="2"/>
      <c r="H116" s="2"/>
      <c r="I116" s="2"/>
      <c r="J116" s="2" t="str">
        <f>J$1</f>
        <v>แบบ ปร.4 แผ่นที่ </v>
      </c>
      <c r="K116" s="90" t="s">
        <v>430</v>
      </c>
      <c r="L116" s="45">
        <v>27</v>
      </c>
    </row>
    <row r="117" spans="1:12" ht="21" customHeight="1">
      <c r="A117" s="2" t="str">
        <f>A$2</f>
        <v>สถานที่ก่อสร้าง คณะวิศวกรรมศาสตร์และสถาปัตยกรรมศาสตร์ ศูนย์กลาง มทร.อีสาน</v>
      </c>
      <c r="B117" s="2"/>
      <c r="C117" s="2"/>
      <c r="D117" s="2"/>
      <c r="E117" s="2"/>
      <c r="F117" s="2"/>
      <c r="G117" s="2" t="str">
        <f>G$2</f>
        <v>แบบเลขที่                              /2558</v>
      </c>
      <c r="H117" s="2"/>
      <c r="I117" s="2"/>
      <c r="J117" s="2" t="str">
        <f>J$2</f>
        <v>รายการที่</v>
      </c>
      <c r="K117" s="30"/>
      <c r="L117" s="30"/>
    </row>
    <row r="118" spans="1:12" ht="21">
      <c r="A118" s="2" t="str">
        <f>A$3</f>
        <v>ผู้ออกแบบแปลนและรายการ  : มหาวิทยาลัยเทคโนโลยีราชมงคลอีสาน</v>
      </c>
      <c r="B118" s="2"/>
      <c r="C118" s="2"/>
      <c r="D118" s="2"/>
      <c r="E118" s="2"/>
      <c r="F118" s="2"/>
      <c r="G118" s="2" t="str">
        <f>G$3</f>
        <v>ประมาณการเมื่อวันที่   </v>
      </c>
      <c r="H118" s="2"/>
      <c r="I118" s="2"/>
      <c r="J118" s="2"/>
      <c r="K118" s="30"/>
      <c r="L118" s="30"/>
    </row>
    <row r="119" spans="1:12" ht="21">
      <c r="A119" s="2" t="str">
        <f>A$4</f>
        <v>ประมาณการ โดยนายรัฐพล สมนา, นายมงคล ด่านบำรุงตระกูล, นางสาวดวงนภา ศิลปสาย, นายจีรศักดิ์  สุพรมวัน</v>
      </c>
      <c r="B119" s="2"/>
      <c r="C119" s="2"/>
      <c r="D119" s="2"/>
      <c r="E119" s="2"/>
      <c r="F119" s="2"/>
      <c r="G119" s="2"/>
      <c r="H119" s="2"/>
      <c r="I119" s="2"/>
      <c r="J119" s="31"/>
      <c r="K119" s="30"/>
      <c r="L119" s="30"/>
    </row>
    <row r="120" spans="1:12" ht="21">
      <c r="A120" s="3" t="s">
        <v>0</v>
      </c>
      <c r="B120" s="4"/>
      <c r="C120" s="4"/>
      <c r="D120" s="3" t="s">
        <v>1</v>
      </c>
      <c r="E120" s="3" t="s">
        <v>2</v>
      </c>
      <c r="F120" s="5" t="s">
        <v>6</v>
      </c>
      <c r="G120" s="5"/>
      <c r="H120" s="5" t="s">
        <v>5</v>
      </c>
      <c r="I120" s="5"/>
      <c r="J120" s="5" t="s">
        <v>7</v>
      </c>
      <c r="K120" s="66" t="s">
        <v>9</v>
      </c>
      <c r="L120" s="92"/>
    </row>
    <row r="121" spans="1:12" ht="21">
      <c r="A121" s="7"/>
      <c r="B121" s="8"/>
      <c r="C121" s="8"/>
      <c r="D121" s="7"/>
      <c r="E121" s="7"/>
      <c r="F121" s="5" t="s">
        <v>3</v>
      </c>
      <c r="G121" s="5" t="s">
        <v>4</v>
      </c>
      <c r="H121" s="5" t="s">
        <v>3</v>
      </c>
      <c r="I121" s="5" t="s">
        <v>4</v>
      </c>
      <c r="J121" s="5" t="s">
        <v>8</v>
      </c>
      <c r="K121" s="93"/>
      <c r="L121" s="94"/>
    </row>
    <row r="122" spans="1:12" ht="21">
      <c r="A122" s="11" t="s">
        <v>222</v>
      </c>
      <c r="B122" s="348" t="s">
        <v>241</v>
      </c>
      <c r="C122" s="200"/>
      <c r="D122" s="201"/>
      <c r="E122" s="202"/>
      <c r="F122" s="259"/>
      <c r="G122" s="260"/>
      <c r="H122" s="260"/>
      <c r="I122" s="260"/>
      <c r="J122" s="260"/>
      <c r="K122" s="204"/>
      <c r="L122" s="205"/>
    </row>
    <row r="123" spans="1:12" ht="21" customHeight="1">
      <c r="A123" s="15">
        <v>3</v>
      </c>
      <c r="B123" s="224" t="s">
        <v>282</v>
      </c>
      <c r="C123" s="208"/>
      <c r="D123" s="232"/>
      <c r="E123" s="210"/>
      <c r="F123" s="211"/>
      <c r="G123" s="212"/>
      <c r="H123" s="211"/>
      <c r="I123" s="212"/>
      <c r="J123" s="212"/>
      <c r="K123" s="213"/>
      <c r="L123" s="214"/>
    </row>
    <row r="124" spans="1:12" ht="21" customHeight="1">
      <c r="A124" s="215"/>
      <c r="B124" s="341">
        <v>3.9</v>
      </c>
      <c r="C124" s="313" t="s">
        <v>283</v>
      </c>
      <c r="D124" s="306">
        <v>8121</v>
      </c>
      <c r="E124" s="307" t="s">
        <v>274</v>
      </c>
      <c r="F124" s="297"/>
      <c r="G124" s="212"/>
      <c r="H124" s="297"/>
      <c r="I124" s="212"/>
      <c r="J124" s="212"/>
      <c r="K124" s="299" t="s">
        <v>236</v>
      </c>
      <c r="L124" s="214"/>
    </row>
    <row r="125" spans="1:12" ht="21" customHeight="1">
      <c r="A125" s="215"/>
      <c r="B125" s="271">
        <v>3.1</v>
      </c>
      <c r="C125" s="313" t="s">
        <v>284</v>
      </c>
      <c r="D125" s="306">
        <v>4254</v>
      </c>
      <c r="E125" s="307" t="s">
        <v>274</v>
      </c>
      <c r="F125" s="297"/>
      <c r="G125" s="212"/>
      <c r="H125" s="297"/>
      <c r="I125" s="212"/>
      <c r="J125" s="212"/>
      <c r="K125" s="299" t="s">
        <v>236</v>
      </c>
      <c r="L125" s="214"/>
    </row>
    <row r="126" spans="1:12" ht="21" customHeight="1">
      <c r="A126" s="215"/>
      <c r="B126" s="216">
        <v>3.11</v>
      </c>
      <c r="C126" s="313" t="s">
        <v>285</v>
      </c>
      <c r="D126" s="306">
        <v>120</v>
      </c>
      <c r="E126" s="307" t="s">
        <v>274</v>
      </c>
      <c r="F126" s="297"/>
      <c r="G126" s="212"/>
      <c r="H126" s="297"/>
      <c r="I126" s="212"/>
      <c r="J126" s="212"/>
      <c r="K126" s="299" t="s">
        <v>236</v>
      </c>
      <c r="L126" s="214"/>
    </row>
    <row r="127" spans="1:12" ht="21" customHeight="1">
      <c r="A127" s="274"/>
      <c r="B127" s="271">
        <v>3.12</v>
      </c>
      <c r="C127" s="313" t="s">
        <v>286</v>
      </c>
      <c r="D127" s="304">
        <v>1068</v>
      </c>
      <c r="E127" s="307" t="s">
        <v>274</v>
      </c>
      <c r="F127" s="297"/>
      <c r="G127" s="212"/>
      <c r="H127" s="297"/>
      <c r="I127" s="212"/>
      <c r="J127" s="212"/>
      <c r="K127" s="299" t="s">
        <v>236</v>
      </c>
      <c r="L127" s="214"/>
    </row>
    <row r="128" spans="1:12" ht="21" customHeight="1">
      <c r="A128" s="206"/>
      <c r="B128" s="216">
        <v>3.13</v>
      </c>
      <c r="C128" s="313" t="s">
        <v>287</v>
      </c>
      <c r="D128" s="306">
        <v>168</v>
      </c>
      <c r="E128" s="307" t="s">
        <v>274</v>
      </c>
      <c r="F128" s="297"/>
      <c r="G128" s="212"/>
      <c r="H128" s="297"/>
      <c r="I128" s="212"/>
      <c r="J128" s="212"/>
      <c r="K128" s="299" t="s">
        <v>236</v>
      </c>
      <c r="L128" s="214"/>
    </row>
    <row r="129" spans="1:12" ht="21" customHeight="1">
      <c r="A129" s="281"/>
      <c r="B129" s="271">
        <v>3.14</v>
      </c>
      <c r="C129" s="313" t="s">
        <v>288</v>
      </c>
      <c r="D129" s="306">
        <v>160</v>
      </c>
      <c r="E129" s="307" t="s">
        <v>274</v>
      </c>
      <c r="F129" s="297"/>
      <c r="G129" s="212"/>
      <c r="H129" s="297"/>
      <c r="I129" s="212"/>
      <c r="J129" s="212"/>
      <c r="K129" s="299" t="s">
        <v>236</v>
      </c>
      <c r="L129" s="214"/>
    </row>
    <row r="130" spans="1:12" ht="21" customHeight="1">
      <c r="A130" s="215"/>
      <c r="B130" s="216">
        <v>3.15</v>
      </c>
      <c r="C130" s="313" t="s">
        <v>289</v>
      </c>
      <c r="D130" s="306">
        <v>352</v>
      </c>
      <c r="E130" s="307" t="s">
        <v>274</v>
      </c>
      <c r="F130" s="297"/>
      <c r="G130" s="212"/>
      <c r="H130" s="297"/>
      <c r="I130" s="212"/>
      <c r="J130" s="212"/>
      <c r="K130" s="299" t="s">
        <v>236</v>
      </c>
      <c r="L130" s="214"/>
    </row>
    <row r="131" spans="1:12" ht="21" customHeight="1">
      <c r="A131" s="215"/>
      <c r="B131" s="271">
        <v>3.16</v>
      </c>
      <c r="C131" s="313" t="s">
        <v>290</v>
      </c>
      <c r="D131" s="306">
        <v>112</v>
      </c>
      <c r="E131" s="307" t="s">
        <v>274</v>
      </c>
      <c r="F131" s="297"/>
      <c r="G131" s="212"/>
      <c r="H131" s="297"/>
      <c r="I131" s="212"/>
      <c r="J131" s="212"/>
      <c r="K131" s="299" t="s">
        <v>236</v>
      </c>
      <c r="L131" s="214"/>
    </row>
    <row r="132" spans="1:12" ht="21" customHeight="1">
      <c r="A132" s="215"/>
      <c r="B132" s="216">
        <v>3.17</v>
      </c>
      <c r="C132" s="313" t="s">
        <v>291</v>
      </c>
      <c r="D132" s="306">
        <v>680</v>
      </c>
      <c r="E132" s="307" t="s">
        <v>274</v>
      </c>
      <c r="F132" s="297"/>
      <c r="G132" s="212"/>
      <c r="H132" s="297"/>
      <c r="I132" s="212"/>
      <c r="J132" s="212"/>
      <c r="K132" s="299" t="s">
        <v>281</v>
      </c>
      <c r="L132" s="214"/>
    </row>
    <row r="133" spans="1:12" ht="21" customHeight="1">
      <c r="A133" s="215"/>
      <c r="B133" s="216">
        <v>3.18</v>
      </c>
      <c r="C133" s="313" t="s">
        <v>248</v>
      </c>
      <c r="D133" s="306">
        <v>1</v>
      </c>
      <c r="E133" s="307" t="s">
        <v>249</v>
      </c>
      <c r="F133" s="297"/>
      <c r="G133" s="212"/>
      <c r="H133" s="228"/>
      <c r="I133" s="212"/>
      <c r="J133" s="212"/>
      <c r="K133" s="213"/>
      <c r="L133" s="214"/>
    </row>
    <row r="134" spans="1:12" ht="21" customHeight="1">
      <c r="A134" s="215"/>
      <c r="B134" s="216"/>
      <c r="C134" s="253"/>
      <c r="D134" s="339"/>
      <c r="E134" s="254"/>
      <c r="F134" s="297"/>
      <c r="G134" s="212"/>
      <c r="H134" s="228"/>
      <c r="I134" s="212"/>
      <c r="J134" s="212"/>
      <c r="K134" s="213"/>
      <c r="L134" s="214"/>
    </row>
    <row r="135" spans="1:12" ht="21" customHeight="1">
      <c r="A135" s="215"/>
      <c r="B135" s="224" t="s">
        <v>48</v>
      </c>
      <c r="C135" s="253"/>
      <c r="D135" s="228"/>
      <c r="E135" s="254"/>
      <c r="F135" s="228"/>
      <c r="G135" s="212"/>
      <c r="H135" s="228"/>
      <c r="I135" s="212"/>
      <c r="J135" s="225"/>
      <c r="K135" s="213"/>
      <c r="L135" s="214"/>
    </row>
    <row r="136" spans="1:12" ht="21" customHeight="1">
      <c r="A136" s="318"/>
      <c r="B136" s="224" t="s">
        <v>293</v>
      </c>
      <c r="C136" s="331"/>
      <c r="D136" s="318"/>
      <c r="E136" s="318"/>
      <c r="F136" s="318"/>
      <c r="G136" s="318"/>
      <c r="H136" s="318"/>
      <c r="I136" s="318"/>
      <c r="J136" s="337"/>
      <c r="K136" s="213"/>
      <c r="L136" s="214"/>
    </row>
    <row r="137" spans="1:12" ht="21" customHeight="1">
      <c r="A137" s="366"/>
      <c r="B137" s="367"/>
      <c r="C137" s="368"/>
      <c r="D137" s="369"/>
      <c r="E137" s="370"/>
      <c r="F137" s="369"/>
      <c r="G137" s="371"/>
      <c r="H137" s="369"/>
      <c r="I137" s="371"/>
      <c r="J137" s="371"/>
      <c r="K137" s="407" t="s">
        <v>183</v>
      </c>
      <c r="L137" s="406"/>
    </row>
    <row r="138" spans="1:12" ht="21">
      <c r="A138" s="425"/>
      <c r="B138" s="426" t="s">
        <v>365</v>
      </c>
      <c r="C138" s="441"/>
      <c r="D138" s="425"/>
      <c r="E138" s="440"/>
      <c r="F138" s="429"/>
      <c r="G138" s="430"/>
      <c r="H138" s="429"/>
      <c r="I138" s="430"/>
      <c r="J138" s="431"/>
      <c r="K138" s="432"/>
      <c r="L138" s="433"/>
    </row>
    <row r="139" spans="1:15" ht="21">
      <c r="A139" s="353" t="s">
        <v>295</v>
      </c>
      <c r="B139" s="354"/>
      <c r="C139" s="355"/>
      <c r="D139" s="356"/>
      <c r="E139" s="354"/>
      <c r="F139" s="354"/>
      <c r="G139" s="354"/>
      <c r="H139" s="357"/>
      <c r="I139" s="354"/>
      <c r="J139" s="354"/>
      <c r="K139" s="354"/>
      <c r="L139" s="354"/>
      <c r="M139" s="354"/>
      <c r="N139" s="354"/>
      <c r="O139" s="354"/>
    </row>
    <row r="140" spans="1:15" ht="21">
      <c r="A140" s="353" t="s">
        <v>296</v>
      </c>
      <c r="B140" s="354"/>
      <c r="C140" s="355"/>
      <c r="D140" s="356"/>
      <c r="E140" s="354"/>
      <c r="F140" s="354"/>
      <c r="G140" s="354"/>
      <c r="H140" s="357"/>
      <c r="I140" s="357"/>
      <c r="J140" s="354"/>
      <c r="K140" s="354"/>
      <c r="L140" s="354"/>
      <c r="M140" s="354"/>
      <c r="N140" s="354"/>
      <c r="O140" s="354"/>
    </row>
    <row r="141" spans="1:15" ht="21">
      <c r="A141" s="521" t="s">
        <v>297</v>
      </c>
      <c r="B141" s="521"/>
      <c r="C141" s="521"/>
      <c r="D141" s="521"/>
      <c r="E141" s="521"/>
      <c r="F141" s="521"/>
      <c r="G141" s="521"/>
      <c r="H141" s="521"/>
      <c r="I141" s="521"/>
      <c r="J141" s="521"/>
      <c r="K141" s="521"/>
      <c r="L141" s="521"/>
      <c r="M141" s="521"/>
      <c r="N141" s="521"/>
      <c r="O141" s="521"/>
    </row>
    <row r="142" spans="1:15" ht="21">
      <c r="A142" s="353" t="s">
        <v>298</v>
      </c>
      <c r="B142" s="354"/>
      <c r="C142" s="355"/>
      <c r="D142" s="356"/>
      <c r="E142" s="354"/>
      <c r="F142" s="354"/>
      <c r="G142" s="354"/>
      <c r="H142" s="357"/>
      <c r="I142" s="357"/>
      <c r="J142" s="354"/>
      <c r="K142" s="354"/>
      <c r="L142" s="354"/>
      <c r="M142" s="354"/>
      <c r="N142" s="354"/>
      <c r="O142" s="354"/>
    </row>
    <row r="143" spans="1:15" ht="21">
      <c r="A143" s="353" t="s">
        <v>299</v>
      </c>
      <c r="B143" s="354"/>
      <c r="C143" s="355"/>
      <c r="D143" s="356"/>
      <c r="E143" s="354"/>
      <c r="F143" s="354"/>
      <c r="G143" s="354"/>
      <c r="H143" s="357"/>
      <c r="I143" s="354"/>
      <c r="J143" s="354"/>
      <c r="K143" s="354"/>
      <c r="L143" s="354"/>
      <c r="M143" s="354"/>
      <c r="N143" s="354"/>
      <c r="O143" s="354"/>
    </row>
    <row r="144" spans="1:15" ht="21">
      <c r="A144" s="353" t="s">
        <v>300</v>
      </c>
      <c r="B144" s="354"/>
      <c r="C144" s="355"/>
      <c r="D144" s="356"/>
      <c r="E144" s="354"/>
      <c r="F144" s="354"/>
      <c r="G144" s="354"/>
      <c r="H144" s="357"/>
      <c r="I144" s="354"/>
      <c r="J144" s="354"/>
      <c r="K144" s="354"/>
      <c r="L144" s="354"/>
      <c r="M144" s="354"/>
      <c r="N144" s="354"/>
      <c r="O144" s="354"/>
    </row>
    <row r="145" spans="1:15" ht="21">
      <c r="A145" s="353" t="s">
        <v>301</v>
      </c>
      <c r="B145" s="354"/>
      <c r="C145" s="355"/>
      <c r="D145" s="356"/>
      <c r="E145" s="354"/>
      <c r="F145" s="354"/>
      <c r="G145" s="354"/>
      <c r="H145" s="357"/>
      <c r="I145" s="354"/>
      <c r="J145" s="354"/>
      <c r="K145" s="354"/>
      <c r="L145" s="354"/>
      <c r="M145" s="354"/>
      <c r="N145" s="354"/>
      <c r="O145" s="354"/>
    </row>
    <row r="146" spans="1:15" ht="21">
      <c r="A146" s="353" t="s">
        <v>302</v>
      </c>
      <c r="B146" s="354"/>
      <c r="C146" s="355"/>
      <c r="D146" s="356"/>
      <c r="E146" s="354"/>
      <c r="F146" s="354"/>
      <c r="G146" s="354"/>
      <c r="H146" s="357"/>
      <c r="I146" s="358"/>
      <c r="J146" s="354"/>
      <c r="K146" s="354"/>
      <c r="L146" s="354"/>
      <c r="M146" s="354"/>
      <c r="N146" s="354"/>
      <c r="O146" s="354"/>
    </row>
    <row r="147" spans="1:15" ht="21">
      <c r="A147" s="353" t="s">
        <v>303</v>
      </c>
      <c r="B147" s="354"/>
      <c r="C147" s="355"/>
      <c r="D147" s="356"/>
      <c r="E147" s="354"/>
      <c r="F147" s="354"/>
      <c r="G147" s="354"/>
      <c r="H147" s="357"/>
      <c r="I147" s="354"/>
      <c r="J147" s="354"/>
      <c r="K147" s="354"/>
      <c r="L147" s="354"/>
      <c r="M147" s="354"/>
      <c r="N147" s="354"/>
      <c r="O147" s="354"/>
    </row>
    <row r="148" spans="1:15" ht="21">
      <c r="A148" s="353" t="s">
        <v>304</v>
      </c>
      <c r="B148" s="354"/>
      <c r="C148" s="355"/>
      <c r="D148" s="356"/>
      <c r="E148" s="354"/>
      <c r="F148" s="354"/>
      <c r="G148" s="354"/>
      <c r="H148" s="357"/>
      <c r="I148" s="354"/>
      <c r="J148" s="354"/>
      <c r="K148" s="354"/>
      <c r="L148" s="354"/>
      <c r="M148" s="354"/>
      <c r="N148" s="354"/>
      <c r="O148" s="354"/>
    </row>
  </sheetData>
  <sheetProtection/>
  <mergeCells count="13">
    <mergeCell ref="A141:O141"/>
    <mergeCell ref="K29:L29"/>
    <mergeCell ref="F51:G51"/>
    <mergeCell ref="H51:I51"/>
    <mergeCell ref="K51:L51"/>
    <mergeCell ref="K52:L52"/>
    <mergeCell ref="F5:G5"/>
    <mergeCell ref="H5:I5"/>
    <mergeCell ref="K5:L5"/>
    <mergeCell ref="K6:L6"/>
    <mergeCell ref="F28:G28"/>
    <mergeCell ref="H28:I28"/>
    <mergeCell ref="K28:L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2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92"/>
  <sheetViews>
    <sheetView view="pageBreakPreview" zoomScale="115" zoomScaleSheetLayoutView="115" zoomScalePageLayoutView="0" workbookViewId="0" topLeftCell="B73">
      <selection activeCell="I4" sqref="I4"/>
    </sheetView>
  </sheetViews>
  <sheetFormatPr defaultColWidth="9.140625" defaultRowHeight="23.25"/>
  <cols>
    <col min="1" max="1" width="8.00390625" style="1" customWidth="1"/>
    <col min="2" max="2" width="4.8515625" style="1" customWidth="1"/>
    <col min="3" max="3" width="31.8515625" style="1" customWidth="1"/>
    <col min="4" max="4" width="10.8515625" style="1" customWidth="1"/>
    <col min="5" max="5" width="9.57421875" style="1" customWidth="1"/>
    <col min="6" max="6" width="10.7109375" style="1" customWidth="1"/>
    <col min="7" max="7" width="12.28125" style="1" customWidth="1"/>
    <col min="8" max="8" width="10.7109375" style="1" customWidth="1"/>
    <col min="9" max="9" width="12.28125" style="1" customWidth="1"/>
    <col min="10" max="10" width="14.7109375" style="1" customWidth="1"/>
    <col min="11" max="11" width="8.28125" style="1" customWidth="1"/>
    <col min="12" max="12" width="5.7109375" style="1" customWidth="1"/>
    <col min="13" max="16384" width="9.140625" style="1" customWidth="1"/>
  </cols>
  <sheetData>
    <row r="1" spans="1:12" ht="21" customHeight="1">
      <c r="A1" s="2" t="s">
        <v>401</v>
      </c>
      <c r="B1" s="2"/>
      <c r="C1" s="2"/>
      <c r="D1" s="2"/>
      <c r="E1" s="2"/>
      <c r="F1" s="2"/>
      <c r="G1" s="2"/>
      <c r="H1" s="2"/>
      <c r="I1" s="2"/>
      <c r="J1" s="2" t="s">
        <v>14</v>
      </c>
      <c r="K1" s="49" t="s">
        <v>431</v>
      </c>
      <c r="L1" s="29">
        <v>27</v>
      </c>
    </row>
    <row r="2" spans="1:11" ht="21" customHeight="1">
      <c r="A2" s="2" t="s">
        <v>62</v>
      </c>
      <c r="B2" s="2"/>
      <c r="C2" s="2"/>
      <c r="D2" s="2"/>
      <c r="E2" s="2"/>
      <c r="F2" s="2"/>
      <c r="G2" s="2" t="s">
        <v>61</v>
      </c>
      <c r="H2" s="2"/>
      <c r="I2" s="2"/>
      <c r="J2" s="2" t="s">
        <v>10</v>
      </c>
      <c r="K2" s="2"/>
    </row>
    <row r="3" spans="1:11" ht="21" customHeight="1">
      <c r="A3" s="2" t="s">
        <v>11</v>
      </c>
      <c r="B3" s="2"/>
      <c r="C3" s="2"/>
      <c r="D3" s="2"/>
      <c r="E3" s="2"/>
      <c r="F3" s="2"/>
      <c r="G3" s="2" t="s">
        <v>482</v>
      </c>
      <c r="H3" s="2"/>
      <c r="I3" s="48"/>
      <c r="J3" s="2"/>
      <c r="K3" s="2"/>
    </row>
    <row r="4" spans="1:11" ht="21" customHeight="1">
      <c r="A4" s="2" t="s">
        <v>402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21" customHeight="1">
      <c r="A5" s="3" t="s">
        <v>0</v>
      </c>
      <c r="B5" s="4"/>
      <c r="C5" s="4"/>
      <c r="D5" s="3" t="s">
        <v>1</v>
      </c>
      <c r="E5" s="3" t="s">
        <v>2</v>
      </c>
      <c r="F5" s="502" t="s">
        <v>6</v>
      </c>
      <c r="G5" s="502"/>
      <c r="H5" s="502" t="s">
        <v>5</v>
      </c>
      <c r="I5" s="502"/>
      <c r="J5" s="5" t="s">
        <v>7</v>
      </c>
      <c r="K5" s="503" t="s">
        <v>9</v>
      </c>
      <c r="L5" s="504"/>
      <c r="M5" s="6"/>
    </row>
    <row r="6" spans="1:13" ht="21" customHeight="1">
      <c r="A6" s="7"/>
      <c r="B6" s="8"/>
      <c r="C6" s="8"/>
      <c r="D6" s="7"/>
      <c r="E6" s="7"/>
      <c r="F6" s="5" t="s">
        <v>3</v>
      </c>
      <c r="G6" s="5" t="s">
        <v>4</v>
      </c>
      <c r="H6" s="5" t="s">
        <v>3</v>
      </c>
      <c r="I6" s="5" t="s">
        <v>4</v>
      </c>
      <c r="J6" s="5" t="s">
        <v>8</v>
      </c>
      <c r="K6" s="505"/>
      <c r="L6" s="506"/>
      <c r="M6" s="6"/>
    </row>
    <row r="7" spans="1:13" ht="21" customHeight="1">
      <c r="A7" s="11" t="s">
        <v>58</v>
      </c>
      <c r="B7" s="91" t="s">
        <v>56</v>
      </c>
      <c r="C7" s="91"/>
      <c r="D7" s="95"/>
      <c r="E7" s="13"/>
      <c r="F7" s="96"/>
      <c r="G7" s="97"/>
      <c r="H7" s="97"/>
      <c r="I7" s="97"/>
      <c r="J7" s="97"/>
      <c r="K7" s="155"/>
      <c r="L7" s="156"/>
      <c r="M7" s="6"/>
    </row>
    <row r="8" spans="1:12" ht="21" customHeight="1">
      <c r="A8" s="15">
        <v>1</v>
      </c>
      <c r="B8" s="27" t="s">
        <v>57</v>
      </c>
      <c r="C8" s="20"/>
      <c r="D8" s="34"/>
      <c r="E8" s="17"/>
      <c r="F8" s="22"/>
      <c r="G8" s="23"/>
      <c r="H8" s="22"/>
      <c r="I8" s="23"/>
      <c r="J8" s="23"/>
      <c r="K8" s="149"/>
      <c r="L8" s="150"/>
    </row>
    <row r="9" spans="1:12" ht="21" customHeight="1">
      <c r="A9" s="365"/>
      <c r="B9" s="285">
        <v>1.1</v>
      </c>
      <c r="C9" s="329" t="s">
        <v>305</v>
      </c>
      <c r="D9" s="244">
        <v>35</v>
      </c>
      <c r="E9" s="247" t="s">
        <v>49</v>
      </c>
      <c r="F9" s="416"/>
      <c r="G9" s="23"/>
      <c r="H9" s="416"/>
      <c r="I9" s="23"/>
      <c r="J9" s="23"/>
      <c r="K9" s="250"/>
      <c r="L9" s="251"/>
    </row>
    <row r="10" spans="1:12" ht="21" customHeight="1">
      <c r="A10" s="318"/>
      <c r="B10" s="216">
        <v>1.2</v>
      </c>
      <c r="C10" s="208" t="s">
        <v>317</v>
      </c>
      <c r="D10" s="215">
        <v>135</v>
      </c>
      <c r="E10" s="210" t="s">
        <v>49</v>
      </c>
      <c r="F10" s="416"/>
      <c r="G10" s="23"/>
      <c r="H10" s="416"/>
      <c r="I10" s="23"/>
      <c r="J10" s="23"/>
      <c r="K10" s="293"/>
      <c r="L10" s="214"/>
    </row>
    <row r="11" spans="1:12" ht="21" customHeight="1">
      <c r="A11" s="318"/>
      <c r="B11" s="216">
        <v>1.3</v>
      </c>
      <c r="C11" s="208" t="s">
        <v>306</v>
      </c>
      <c r="D11" s="215">
        <v>18</v>
      </c>
      <c r="E11" s="210" t="s">
        <v>49</v>
      </c>
      <c r="F11" s="176"/>
      <c r="G11" s="23"/>
      <c r="H11" s="416"/>
      <c r="I11" s="23"/>
      <c r="J11" s="23"/>
      <c r="K11" s="213"/>
      <c r="L11" s="214"/>
    </row>
    <row r="12" spans="1:12" ht="21" customHeight="1">
      <c r="A12" s="318"/>
      <c r="B12" s="216">
        <v>1.4</v>
      </c>
      <c r="C12" s="208" t="s">
        <v>307</v>
      </c>
      <c r="D12" s="215">
        <v>30</v>
      </c>
      <c r="E12" s="210" t="s">
        <v>49</v>
      </c>
      <c r="F12" s="416"/>
      <c r="G12" s="23"/>
      <c r="H12" s="416"/>
      <c r="I12" s="23"/>
      <c r="J12" s="23"/>
      <c r="K12" s="213"/>
      <c r="L12" s="214"/>
    </row>
    <row r="13" spans="1:12" ht="21" customHeight="1">
      <c r="A13" s="318"/>
      <c r="B13" s="216">
        <v>1.5</v>
      </c>
      <c r="C13" s="208" t="s">
        <v>325</v>
      </c>
      <c r="D13" s="215">
        <v>68</v>
      </c>
      <c r="E13" s="210" t="s">
        <v>54</v>
      </c>
      <c r="F13" s="416"/>
      <c r="G13" s="23"/>
      <c r="H13" s="416"/>
      <c r="I13" s="23"/>
      <c r="J13" s="23"/>
      <c r="K13" s="213"/>
      <c r="L13" s="214"/>
    </row>
    <row r="14" spans="1:12" ht="21" customHeight="1">
      <c r="A14" s="217"/>
      <c r="B14" s="216">
        <v>1.6</v>
      </c>
      <c r="C14" s="208" t="s">
        <v>326</v>
      </c>
      <c r="D14" s="262">
        <v>45</v>
      </c>
      <c r="E14" s="210" t="s">
        <v>54</v>
      </c>
      <c r="F14" s="416"/>
      <c r="G14" s="23"/>
      <c r="H14" s="416"/>
      <c r="I14" s="23"/>
      <c r="J14" s="23"/>
      <c r="K14" s="222"/>
      <c r="L14" s="223"/>
    </row>
    <row r="15" spans="1:12" ht="21" customHeight="1">
      <c r="A15" s="15"/>
      <c r="B15" s="216">
        <v>1.7</v>
      </c>
      <c r="C15" s="208" t="s">
        <v>327</v>
      </c>
      <c r="D15" s="21">
        <v>13</v>
      </c>
      <c r="E15" s="210" t="s">
        <v>54</v>
      </c>
      <c r="F15" s="416"/>
      <c r="G15" s="23"/>
      <c r="H15" s="416"/>
      <c r="I15" s="23"/>
      <c r="J15" s="23"/>
      <c r="K15" s="149"/>
      <c r="L15" s="150"/>
    </row>
    <row r="16" spans="1:12" ht="21" customHeight="1">
      <c r="A16" s="16"/>
      <c r="B16" s="216">
        <v>1.8</v>
      </c>
      <c r="C16" s="208" t="s">
        <v>308</v>
      </c>
      <c r="D16" s="21">
        <v>25</v>
      </c>
      <c r="E16" s="210" t="s">
        <v>54</v>
      </c>
      <c r="F16" s="176"/>
      <c r="G16" s="23"/>
      <c r="H16" s="416"/>
      <c r="I16" s="23"/>
      <c r="J16" s="23"/>
      <c r="K16" s="149"/>
      <c r="L16" s="150"/>
    </row>
    <row r="17" spans="1:12" ht="21" customHeight="1">
      <c r="A17" s="16"/>
      <c r="B17" s="216">
        <v>1.9</v>
      </c>
      <c r="C17" s="208" t="s">
        <v>309</v>
      </c>
      <c r="D17" s="21">
        <v>27</v>
      </c>
      <c r="E17" s="210" t="s">
        <v>54</v>
      </c>
      <c r="F17" s="176"/>
      <c r="G17" s="23"/>
      <c r="H17" s="416"/>
      <c r="I17" s="23"/>
      <c r="J17" s="23"/>
      <c r="K17" s="149"/>
      <c r="L17" s="150"/>
    </row>
    <row r="18" spans="1:12" ht="21" customHeight="1">
      <c r="A18" s="16"/>
      <c r="B18" s="264">
        <v>1.1</v>
      </c>
      <c r="C18" s="168" t="s">
        <v>349</v>
      </c>
      <c r="D18" s="16">
        <v>1</v>
      </c>
      <c r="E18" s="17" t="s">
        <v>350</v>
      </c>
      <c r="F18" s="176"/>
      <c r="G18" s="23"/>
      <c r="H18" s="176"/>
      <c r="I18" s="23"/>
      <c r="J18" s="23"/>
      <c r="K18" s="149"/>
      <c r="L18" s="150"/>
    </row>
    <row r="19" spans="1:12" ht="21" customHeight="1">
      <c r="A19" s="16"/>
      <c r="B19" s="19">
        <v>1.11</v>
      </c>
      <c r="C19" s="20" t="s">
        <v>310</v>
      </c>
      <c r="D19" s="21">
        <v>11</v>
      </c>
      <c r="E19" s="210" t="s">
        <v>54</v>
      </c>
      <c r="F19" s="176"/>
      <c r="G19" s="23"/>
      <c r="H19" s="176"/>
      <c r="I19" s="23"/>
      <c r="J19" s="23"/>
      <c r="K19" s="149"/>
      <c r="L19" s="150"/>
    </row>
    <row r="20" spans="1:12" ht="21" customHeight="1">
      <c r="A20" s="16"/>
      <c r="B20" s="28">
        <v>1.12</v>
      </c>
      <c r="C20" s="20" t="s">
        <v>311</v>
      </c>
      <c r="D20" s="21">
        <v>1</v>
      </c>
      <c r="E20" s="210" t="s">
        <v>54</v>
      </c>
      <c r="F20" s="176"/>
      <c r="G20" s="23"/>
      <c r="H20" s="176"/>
      <c r="I20" s="23"/>
      <c r="J20" s="23"/>
      <c r="K20" s="149"/>
      <c r="L20" s="150"/>
    </row>
    <row r="21" spans="1:12" ht="21" customHeight="1">
      <c r="A21" s="16"/>
      <c r="B21" s="163"/>
      <c r="C21" s="168" t="s">
        <v>312</v>
      </c>
      <c r="D21" s="158"/>
      <c r="E21" s="17"/>
      <c r="F21" s="176"/>
      <c r="G21" s="23"/>
      <c r="H21" s="176"/>
      <c r="I21" s="23"/>
      <c r="J21" s="23"/>
      <c r="K21" s="149"/>
      <c r="L21" s="150"/>
    </row>
    <row r="22" spans="1:12" ht="21" customHeight="1">
      <c r="A22" s="16"/>
      <c r="B22" s="195"/>
      <c r="C22" s="168"/>
      <c r="D22" s="16"/>
      <c r="E22" s="17"/>
      <c r="F22" s="176"/>
      <c r="G22" s="23"/>
      <c r="H22" s="176"/>
      <c r="I22" s="23"/>
      <c r="J22" s="23"/>
      <c r="K22" s="149"/>
      <c r="L22" s="150"/>
    </row>
    <row r="23" spans="1:12" ht="21" customHeight="1">
      <c r="A23" s="98"/>
      <c r="B23" s="89" t="s">
        <v>47</v>
      </c>
      <c r="C23" s="174"/>
      <c r="D23" s="98"/>
      <c r="E23" s="99"/>
      <c r="F23" s="100"/>
      <c r="G23" s="101"/>
      <c r="H23" s="100"/>
      <c r="I23" s="101"/>
      <c r="J23" s="106"/>
      <c r="K23" s="151"/>
      <c r="L23" s="152"/>
    </row>
    <row r="24" spans="1:12" ht="21" customHeight="1">
      <c r="A24" s="2" t="str">
        <f>A$1</f>
        <v>ประมาณราคากลางค่าก่อสร้าง โครงการปรับปรุงโรงฝึกงานคณะวิศวกรรมศาสตร์และสถาปัตยกรรมศาสตร์ </v>
      </c>
      <c r="B24" s="2"/>
      <c r="C24" s="2"/>
      <c r="D24" s="2"/>
      <c r="E24" s="2"/>
      <c r="F24" s="2"/>
      <c r="G24" s="2"/>
      <c r="H24" s="2"/>
      <c r="I24" s="2"/>
      <c r="J24" s="2" t="str">
        <f>J$1</f>
        <v>แบบ ปร.4 แผ่นที่ </v>
      </c>
      <c r="K24" s="90" t="s">
        <v>421</v>
      </c>
      <c r="L24" s="45">
        <v>27</v>
      </c>
    </row>
    <row r="25" spans="1:12" ht="21" customHeight="1">
      <c r="A25" s="2" t="str">
        <f>A$2</f>
        <v>สถานที่ก่อสร้าง คณะวิศวกรรมศาสตร์และสถาปัตยกรรมศาสตร์ ศูนย์กลาง มทร.อีสาน</v>
      </c>
      <c r="B25" s="2"/>
      <c r="C25" s="2"/>
      <c r="D25" s="2"/>
      <c r="E25" s="2"/>
      <c r="F25" s="2"/>
      <c r="G25" s="2" t="str">
        <f>G$2</f>
        <v>แบบเลขที่                              /2558</v>
      </c>
      <c r="H25" s="2"/>
      <c r="I25" s="2"/>
      <c r="J25" s="2" t="str">
        <f>J$2</f>
        <v>รายการที่</v>
      </c>
      <c r="K25" s="30"/>
      <c r="L25" s="30"/>
    </row>
    <row r="26" spans="1:12" ht="21" customHeight="1">
      <c r="A26" s="2" t="str">
        <f>A$3</f>
        <v>ผู้ออกแบบแปลนและรายการ  : มหาวิทยาลัยเทคโนโลยีราชมงคลอีสาน</v>
      </c>
      <c r="B26" s="2"/>
      <c r="C26" s="2"/>
      <c r="D26" s="2"/>
      <c r="E26" s="2"/>
      <c r="F26" s="2"/>
      <c r="G26" s="2" t="str">
        <f>G$3</f>
        <v>ประมาณการเมื่อวันที่   </v>
      </c>
      <c r="H26" s="2"/>
      <c r="I26" s="2"/>
      <c r="J26" s="2"/>
      <c r="K26" s="30"/>
      <c r="L26" s="30"/>
    </row>
    <row r="27" spans="1:12" ht="21" customHeight="1">
      <c r="A27" s="2" t="str">
        <f>A$4</f>
        <v>ประมาณการ โดยนายรัฐพล สมนา, นายมงคล ด่านบำรุงตระกูล, นางสาวดวงนภา ศิลปสาย, นายจีรศักดิ์  สุพรมวัน</v>
      </c>
      <c r="B27" s="2"/>
      <c r="C27" s="2"/>
      <c r="D27" s="2"/>
      <c r="E27" s="2"/>
      <c r="F27" s="2"/>
      <c r="G27" s="2"/>
      <c r="H27" s="2"/>
      <c r="I27" s="2"/>
      <c r="J27" s="32"/>
      <c r="K27" s="33"/>
      <c r="L27" s="30"/>
    </row>
    <row r="28" spans="1:13" ht="21" customHeight="1">
      <c r="A28" s="3" t="s">
        <v>0</v>
      </c>
      <c r="B28" s="4"/>
      <c r="C28" s="4"/>
      <c r="D28" s="3" t="s">
        <v>1</v>
      </c>
      <c r="E28" s="3" t="s">
        <v>2</v>
      </c>
      <c r="F28" s="502" t="s">
        <v>6</v>
      </c>
      <c r="G28" s="502"/>
      <c r="H28" s="502" t="s">
        <v>5</v>
      </c>
      <c r="I28" s="502"/>
      <c r="J28" s="5" t="s">
        <v>7</v>
      </c>
      <c r="K28" s="503" t="s">
        <v>9</v>
      </c>
      <c r="L28" s="504"/>
      <c r="M28" s="6"/>
    </row>
    <row r="29" spans="1:13" ht="21" customHeight="1">
      <c r="A29" s="7"/>
      <c r="B29" s="8"/>
      <c r="C29" s="8"/>
      <c r="D29" s="7"/>
      <c r="E29" s="7"/>
      <c r="F29" s="5" t="s">
        <v>3</v>
      </c>
      <c r="G29" s="5" t="s">
        <v>4</v>
      </c>
      <c r="H29" s="5" t="s">
        <v>3</v>
      </c>
      <c r="I29" s="5" t="s">
        <v>4</v>
      </c>
      <c r="J29" s="5" t="s">
        <v>8</v>
      </c>
      <c r="K29" s="505"/>
      <c r="L29" s="506"/>
      <c r="M29" s="6"/>
    </row>
    <row r="30" spans="1:13" ht="21" customHeight="1">
      <c r="A30" s="11" t="s">
        <v>58</v>
      </c>
      <c r="B30" s="91" t="s">
        <v>314</v>
      </c>
      <c r="C30" s="91"/>
      <c r="D30" s="95"/>
      <c r="E30" s="13"/>
      <c r="F30" s="96"/>
      <c r="G30" s="97"/>
      <c r="H30" s="97"/>
      <c r="I30" s="97"/>
      <c r="J30" s="97"/>
      <c r="K30" s="155"/>
      <c r="L30" s="156"/>
      <c r="M30" s="6"/>
    </row>
    <row r="31" spans="1:12" ht="21" customHeight="1">
      <c r="A31" s="15">
        <v>1</v>
      </c>
      <c r="B31" s="27" t="s">
        <v>313</v>
      </c>
      <c r="C31" s="20"/>
      <c r="D31" s="34"/>
      <c r="E31" s="17"/>
      <c r="F31" s="22"/>
      <c r="G31" s="23"/>
      <c r="H31" s="22"/>
      <c r="I31" s="23"/>
      <c r="J31" s="23"/>
      <c r="K31" s="149"/>
      <c r="L31" s="150"/>
    </row>
    <row r="32" spans="1:12" ht="21" customHeight="1">
      <c r="A32" s="16"/>
      <c r="B32" s="19">
        <v>1.13</v>
      </c>
      <c r="C32" s="180" t="s">
        <v>315</v>
      </c>
      <c r="D32" s="176">
        <v>6</v>
      </c>
      <c r="E32" s="177" t="s">
        <v>54</v>
      </c>
      <c r="F32" s="176"/>
      <c r="G32" s="23"/>
      <c r="H32" s="176"/>
      <c r="I32" s="23"/>
      <c r="J32" s="23"/>
      <c r="K32" s="149"/>
      <c r="L32" s="150"/>
    </row>
    <row r="33" spans="1:12" ht="21" customHeight="1">
      <c r="A33" s="16"/>
      <c r="B33" s="19">
        <v>1.14</v>
      </c>
      <c r="C33" s="180" t="s">
        <v>348</v>
      </c>
      <c r="D33" s="176">
        <v>8</v>
      </c>
      <c r="E33" s="177" t="s">
        <v>204</v>
      </c>
      <c r="F33" s="176"/>
      <c r="G33" s="23"/>
      <c r="H33" s="176"/>
      <c r="I33" s="23"/>
      <c r="J33" s="23"/>
      <c r="K33" s="149"/>
      <c r="L33" s="150"/>
    </row>
    <row r="34" spans="1:12" ht="21" customHeight="1">
      <c r="A34" s="16"/>
      <c r="B34" s="19"/>
      <c r="C34" s="180" t="s">
        <v>347</v>
      </c>
      <c r="D34" s="178"/>
      <c r="E34" s="177"/>
      <c r="F34" s="176"/>
      <c r="G34" s="23"/>
      <c r="H34" s="176"/>
      <c r="I34" s="23"/>
      <c r="J34" s="23"/>
      <c r="K34" s="149"/>
      <c r="L34" s="150"/>
    </row>
    <row r="35" spans="1:12" ht="21" customHeight="1">
      <c r="A35" s="16"/>
      <c r="B35" s="19">
        <v>1.15</v>
      </c>
      <c r="C35" s="180" t="s">
        <v>316</v>
      </c>
      <c r="D35" s="178">
        <v>1</v>
      </c>
      <c r="E35" s="177" t="s">
        <v>249</v>
      </c>
      <c r="F35" s="176"/>
      <c r="G35" s="23"/>
      <c r="H35" s="176"/>
      <c r="I35" s="23"/>
      <c r="J35" s="23"/>
      <c r="K35" s="149"/>
      <c r="L35" s="150"/>
    </row>
    <row r="36" spans="1:12" ht="21" customHeight="1">
      <c r="A36" s="16"/>
      <c r="B36" s="19"/>
      <c r="C36" s="180"/>
      <c r="D36" s="179"/>
      <c r="E36" s="177"/>
      <c r="F36" s="176"/>
      <c r="G36" s="23"/>
      <c r="H36" s="176"/>
      <c r="I36" s="23"/>
      <c r="J36" s="23"/>
      <c r="K36" s="149"/>
      <c r="L36" s="150"/>
    </row>
    <row r="37" spans="1:12" ht="21" customHeight="1">
      <c r="A37" s="16"/>
      <c r="B37" s="27" t="s">
        <v>48</v>
      </c>
      <c r="C37" s="20"/>
      <c r="D37" s="21"/>
      <c r="E37" s="17"/>
      <c r="F37" s="23"/>
      <c r="G37" s="23"/>
      <c r="H37" s="23"/>
      <c r="I37" s="23"/>
      <c r="J37" s="113"/>
      <c r="K37" s="149"/>
      <c r="L37" s="150"/>
    </row>
    <row r="38" spans="1:12" ht="21" customHeight="1">
      <c r="A38" s="15"/>
      <c r="B38" s="27" t="s">
        <v>338</v>
      </c>
      <c r="C38" s="20"/>
      <c r="D38" s="21"/>
      <c r="E38" s="17"/>
      <c r="F38" s="23"/>
      <c r="G38" s="23"/>
      <c r="H38" s="23"/>
      <c r="I38" s="23"/>
      <c r="J38" s="113"/>
      <c r="K38" s="149"/>
      <c r="L38" s="150"/>
    </row>
    <row r="39" spans="1:12" ht="21" customHeight="1">
      <c r="A39" s="15"/>
      <c r="B39" s="27"/>
      <c r="C39" s="20"/>
      <c r="D39" s="21"/>
      <c r="E39" s="17"/>
      <c r="F39" s="23"/>
      <c r="G39" s="23"/>
      <c r="H39" s="23"/>
      <c r="I39" s="23"/>
      <c r="J39" s="113"/>
      <c r="K39" s="149"/>
      <c r="L39" s="150"/>
    </row>
    <row r="40" spans="1:12" ht="21" customHeight="1">
      <c r="A40" s="15">
        <v>2</v>
      </c>
      <c r="B40" s="27" t="s">
        <v>59</v>
      </c>
      <c r="C40" s="20"/>
      <c r="D40" s="21"/>
      <c r="E40" s="17"/>
      <c r="F40" s="22"/>
      <c r="G40" s="23"/>
      <c r="H40" s="22"/>
      <c r="I40" s="23"/>
      <c r="J40" s="23"/>
      <c r="K40" s="149"/>
      <c r="L40" s="150"/>
    </row>
    <row r="41" spans="1:12" ht="21" customHeight="1">
      <c r="A41" s="16"/>
      <c r="B41" s="19">
        <v>2.1</v>
      </c>
      <c r="C41" s="208" t="s">
        <v>318</v>
      </c>
      <c r="D41" s="176">
        <v>83</v>
      </c>
      <c r="E41" s="177" t="s">
        <v>49</v>
      </c>
      <c r="F41" s="416"/>
      <c r="G41" s="23"/>
      <c r="H41" s="416"/>
      <c r="I41" s="23"/>
      <c r="J41" s="23"/>
      <c r="K41" s="149"/>
      <c r="L41" s="150"/>
    </row>
    <row r="42" spans="1:12" ht="21" customHeight="1">
      <c r="A42" s="16"/>
      <c r="B42" s="19">
        <v>2.2</v>
      </c>
      <c r="C42" s="208" t="s">
        <v>319</v>
      </c>
      <c r="D42" s="176">
        <v>64</v>
      </c>
      <c r="E42" s="177" t="s">
        <v>49</v>
      </c>
      <c r="F42" s="416"/>
      <c r="G42" s="23"/>
      <c r="H42" s="416"/>
      <c r="I42" s="23"/>
      <c r="J42" s="23"/>
      <c r="K42" s="149"/>
      <c r="L42" s="150"/>
    </row>
    <row r="43" spans="1:12" ht="21" customHeight="1">
      <c r="A43" s="16"/>
      <c r="B43" s="19">
        <v>2.3</v>
      </c>
      <c r="C43" s="208" t="s">
        <v>320</v>
      </c>
      <c r="D43" s="176">
        <v>80</v>
      </c>
      <c r="E43" s="177" t="s">
        <v>49</v>
      </c>
      <c r="F43" s="416"/>
      <c r="G43" s="23"/>
      <c r="H43" s="416"/>
      <c r="I43" s="23"/>
      <c r="J43" s="23"/>
      <c r="K43" s="149"/>
      <c r="L43" s="150"/>
    </row>
    <row r="44" spans="1:12" ht="21" customHeight="1">
      <c r="A44" s="16"/>
      <c r="B44" s="19">
        <v>2.4</v>
      </c>
      <c r="C44" s="208" t="s">
        <v>321</v>
      </c>
      <c r="D44" s="176">
        <v>2</v>
      </c>
      <c r="E44" s="177" t="s">
        <v>49</v>
      </c>
      <c r="F44" s="416"/>
      <c r="G44" s="23"/>
      <c r="H44" s="416"/>
      <c r="I44" s="23"/>
      <c r="J44" s="23"/>
      <c r="K44" s="149"/>
      <c r="L44" s="150"/>
    </row>
    <row r="45" spans="1:12" ht="21" customHeight="1">
      <c r="A45" s="187"/>
      <c r="B45" s="188"/>
      <c r="C45" s="189"/>
      <c r="D45" s="190"/>
      <c r="E45" s="191"/>
      <c r="F45" s="190"/>
      <c r="G45" s="192"/>
      <c r="H45" s="190"/>
      <c r="I45" s="192"/>
      <c r="J45" s="192"/>
      <c r="K45" s="193"/>
      <c r="L45" s="194"/>
    </row>
    <row r="46" spans="1:12" ht="21" customHeight="1">
      <c r="A46" s="65"/>
      <c r="B46" s="107" t="s">
        <v>47</v>
      </c>
      <c r="C46" s="107"/>
      <c r="D46" s="65"/>
      <c r="E46" s="182"/>
      <c r="F46" s="183"/>
      <c r="G46" s="184"/>
      <c r="H46" s="183"/>
      <c r="I46" s="184"/>
      <c r="J46" s="185"/>
      <c r="K46" s="93"/>
      <c r="L46" s="94"/>
    </row>
    <row r="47" spans="1:12" ht="21" customHeight="1">
      <c r="A47" s="2" t="str">
        <f>A$1</f>
        <v>ประมาณราคากลางค่าก่อสร้าง โครงการปรับปรุงโรงฝึกงานคณะวิศวกรรมศาสตร์และสถาปัตยกรรมศาสตร์ </v>
      </c>
      <c r="B47" s="2"/>
      <c r="C47" s="2"/>
      <c r="D47" s="2"/>
      <c r="E47" s="2"/>
      <c r="F47" s="2"/>
      <c r="G47" s="2"/>
      <c r="H47" s="2"/>
      <c r="I47" s="2"/>
      <c r="J47" s="2"/>
      <c r="K47" s="90" t="s">
        <v>432</v>
      </c>
      <c r="L47" s="45">
        <v>27</v>
      </c>
    </row>
    <row r="48" spans="1:12" ht="21" customHeight="1">
      <c r="A48" s="2" t="str">
        <f>A$2</f>
        <v>สถานที่ก่อสร้าง คณะวิศวกรรมศาสตร์และสถาปัตยกรรมศาสตร์ ศูนย์กลาง มทร.อีสาน</v>
      </c>
      <c r="B48" s="2"/>
      <c r="C48" s="2"/>
      <c r="D48" s="2"/>
      <c r="E48" s="2"/>
      <c r="F48" s="2"/>
      <c r="G48" s="2"/>
      <c r="H48" s="2"/>
      <c r="I48" s="2"/>
      <c r="J48" s="2"/>
      <c r="K48" s="30"/>
      <c r="L48" s="30"/>
    </row>
    <row r="49" spans="1:12" ht="21" customHeight="1">
      <c r="A49" s="2" t="str">
        <f>A$3</f>
        <v>ผู้ออกแบบแปลนและรายการ  : มหาวิทยาลัยเทคโนโลยีราชมงคลอีสาน</v>
      </c>
      <c r="B49" s="2"/>
      <c r="C49" s="2"/>
      <c r="D49" s="2"/>
      <c r="E49" s="2"/>
      <c r="F49" s="2"/>
      <c r="G49" s="2"/>
      <c r="H49" s="2"/>
      <c r="I49" s="2"/>
      <c r="J49" s="2"/>
      <c r="K49" s="30"/>
      <c r="L49" s="30"/>
    </row>
    <row r="50" spans="1:12" ht="21" customHeight="1">
      <c r="A50" s="2" t="str">
        <f>A$4</f>
        <v>ประมาณการ โดยนายรัฐพล สมนา, นายมงคล ด่านบำรุงตระกูล, นางสาวดวงนภา ศิลปสาย, นายจีรศักดิ์  สุพรมวัน</v>
      </c>
      <c r="B50" s="2"/>
      <c r="C50" s="2"/>
      <c r="D50" s="2"/>
      <c r="E50" s="2"/>
      <c r="F50" s="2"/>
      <c r="G50" s="2"/>
      <c r="H50" s="2"/>
      <c r="I50" s="2"/>
      <c r="J50" s="32"/>
      <c r="K50" s="33"/>
      <c r="L50" s="30"/>
    </row>
    <row r="51" spans="1:13" ht="21" customHeight="1">
      <c r="A51" s="3" t="s">
        <v>0</v>
      </c>
      <c r="B51" s="4"/>
      <c r="C51" s="4"/>
      <c r="D51" s="3" t="s">
        <v>1</v>
      </c>
      <c r="E51" s="3" t="s">
        <v>2</v>
      </c>
      <c r="F51" s="502"/>
      <c r="G51" s="502"/>
      <c r="H51" s="502"/>
      <c r="I51" s="502"/>
      <c r="J51" s="5"/>
      <c r="K51" s="503" t="s">
        <v>9</v>
      </c>
      <c r="L51" s="504"/>
      <c r="M51" s="6"/>
    </row>
    <row r="52" spans="1:13" ht="21" customHeight="1">
      <c r="A52" s="7"/>
      <c r="B52" s="8"/>
      <c r="C52" s="8"/>
      <c r="D52" s="7"/>
      <c r="E52" s="7"/>
      <c r="F52" s="5"/>
      <c r="G52" s="5"/>
      <c r="H52" s="5"/>
      <c r="I52" s="5"/>
      <c r="J52" s="5"/>
      <c r="K52" s="505"/>
      <c r="L52" s="506"/>
      <c r="M52" s="6"/>
    </row>
    <row r="53" spans="1:13" ht="21" customHeight="1">
      <c r="A53" s="11" t="s">
        <v>58</v>
      </c>
      <c r="B53" s="91" t="s">
        <v>314</v>
      </c>
      <c r="C53" s="91"/>
      <c r="D53" s="95"/>
      <c r="E53" s="13"/>
      <c r="F53" s="96"/>
      <c r="G53" s="97"/>
      <c r="H53" s="97"/>
      <c r="I53" s="97"/>
      <c r="J53" s="97"/>
      <c r="K53" s="155"/>
      <c r="L53" s="156"/>
      <c r="M53" s="35"/>
    </row>
    <row r="54" spans="1:12" ht="21" customHeight="1">
      <c r="A54" s="15">
        <v>2</v>
      </c>
      <c r="B54" s="27" t="s">
        <v>322</v>
      </c>
      <c r="C54" s="20"/>
      <c r="D54" s="34"/>
      <c r="E54" s="17"/>
      <c r="F54" s="22"/>
      <c r="G54" s="23"/>
      <c r="H54" s="22"/>
      <c r="I54" s="23"/>
      <c r="J54" s="23"/>
      <c r="K54" s="149"/>
      <c r="L54" s="150"/>
    </row>
    <row r="55" spans="1:12" ht="21" customHeight="1">
      <c r="A55" s="16"/>
      <c r="B55" s="19">
        <v>2.5</v>
      </c>
      <c r="C55" s="20" t="s">
        <v>323</v>
      </c>
      <c r="D55" s="178">
        <v>35</v>
      </c>
      <c r="E55" s="177" t="s">
        <v>49</v>
      </c>
      <c r="F55" s="416"/>
      <c r="G55" s="23"/>
      <c r="H55" s="416"/>
      <c r="I55" s="23"/>
      <c r="J55" s="23"/>
      <c r="K55" s="149"/>
      <c r="L55" s="150"/>
    </row>
    <row r="56" spans="1:12" ht="21" customHeight="1">
      <c r="A56" s="16"/>
      <c r="B56" s="19">
        <v>2.6</v>
      </c>
      <c r="C56" s="20" t="s">
        <v>324</v>
      </c>
      <c r="D56" s="176">
        <v>201</v>
      </c>
      <c r="E56" s="177" t="s">
        <v>49</v>
      </c>
      <c r="F56" s="417"/>
      <c r="G56" s="23"/>
      <c r="H56" s="176"/>
      <c r="I56" s="23"/>
      <c r="J56" s="23"/>
      <c r="K56" s="149"/>
      <c r="L56" s="150"/>
    </row>
    <row r="57" spans="1:12" ht="21" customHeight="1">
      <c r="A57" s="16"/>
      <c r="B57" s="19">
        <v>2.7</v>
      </c>
      <c r="C57" s="20" t="s">
        <v>328</v>
      </c>
      <c r="D57" s="176">
        <v>3</v>
      </c>
      <c r="E57" s="177" t="s">
        <v>54</v>
      </c>
      <c r="F57" s="417"/>
      <c r="G57" s="23"/>
      <c r="H57" s="176"/>
      <c r="I57" s="23"/>
      <c r="J57" s="23"/>
      <c r="K57" s="149"/>
      <c r="L57" s="150"/>
    </row>
    <row r="58" spans="1:12" ht="21" customHeight="1">
      <c r="A58" s="16"/>
      <c r="B58" s="19">
        <v>2.8</v>
      </c>
      <c r="C58" s="20" t="s">
        <v>329</v>
      </c>
      <c r="D58" s="176">
        <v>37</v>
      </c>
      <c r="E58" s="177" t="s">
        <v>54</v>
      </c>
      <c r="F58" s="416"/>
      <c r="G58" s="23"/>
      <c r="H58" s="176"/>
      <c r="I58" s="23"/>
      <c r="J58" s="23"/>
      <c r="K58" s="149"/>
      <c r="L58" s="150"/>
    </row>
    <row r="59" spans="1:12" ht="21" customHeight="1">
      <c r="A59" s="34"/>
      <c r="B59" s="19">
        <v>2.9</v>
      </c>
      <c r="C59" s="20" t="s">
        <v>334</v>
      </c>
      <c r="D59" s="178">
        <v>24</v>
      </c>
      <c r="E59" s="177" t="s">
        <v>54</v>
      </c>
      <c r="F59" s="416"/>
      <c r="G59" s="23"/>
      <c r="H59" s="176"/>
      <c r="I59" s="23"/>
      <c r="J59" s="23"/>
      <c r="K59" s="149"/>
      <c r="L59" s="150"/>
    </row>
    <row r="60" spans="1:12" ht="21" customHeight="1">
      <c r="A60" s="34"/>
      <c r="B60" s="157">
        <v>2.1</v>
      </c>
      <c r="C60" s="20" t="s">
        <v>330</v>
      </c>
      <c r="D60" s="176">
        <v>26</v>
      </c>
      <c r="E60" s="177" t="s">
        <v>54</v>
      </c>
      <c r="F60" s="176"/>
      <c r="G60" s="23"/>
      <c r="H60" s="176"/>
      <c r="I60" s="23"/>
      <c r="J60" s="23"/>
      <c r="K60" s="149"/>
      <c r="L60" s="150"/>
    </row>
    <row r="61" spans="1:12" ht="21" customHeight="1">
      <c r="A61" s="34"/>
      <c r="B61" s="19">
        <v>2.11</v>
      </c>
      <c r="C61" s="20" t="s">
        <v>331</v>
      </c>
      <c r="D61" s="176">
        <v>22</v>
      </c>
      <c r="E61" s="177" t="s">
        <v>54</v>
      </c>
      <c r="F61" s="176"/>
      <c r="G61" s="23"/>
      <c r="H61" s="176"/>
      <c r="I61" s="23"/>
      <c r="J61" s="23"/>
      <c r="K61" s="149"/>
      <c r="L61" s="150"/>
    </row>
    <row r="62" spans="1:12" ht="21" customHeight="1">
      <c r="A62" s="34"/>
      <c r="B62" s="19">
        <v>2.12</v>
      </c>
      <c r="C62" s="180" t="s">
        <v>332</v>
      </c>
      <c r="D62" s="176">
        <v>41</v>
      </c>
      <c r="E62" s="177" t="s">
        <v>54</v>
      </c>
      <c r="F62" s="176"/>
      <c r="G62" s="23"/>
      <c r="H62" s="176"/>
      <c r="I62" s="23"/>
      <c r="J62" s="23"/>
      <c r="K62" s="149"/>
      <c r="L62" s="150"/>
    </row>
    <row r="63" spans="1:17" ht="21" customHeight="1">
      <c r="A63" s="34"/>
      <c r="B63" s="19">
        <v>2.13</v>
      </c>
      <c r="C63" s="180" t="s">
        <v>333</v>
      </c>
      <c r="D63" s="178">
        <v>21</v>
      </c>
      <c r="E63" s="177" t="s">
        <v>54</v>
      </c>
      <c r="F63" s="176"/>
      <c r="G63" s="23"/>
      <c r="H63" s="176"/>
      <c r="I63" s="23"/>
      <c r="J63" s="23"/>
      <c r="K63" s="149"/>
      <c r="L63" s="150"/>
      <c r="N63" s="208"/>
      <c r="O63" s="178"/>
      <c r="P63" s="177"/>
      <c r="Q63" s="176"/>
    </row>
    <row r="64" spans="1:12" ht="21" customHeight="1">
      <c r="A64" s="34"/>
      <c r="B64" s="19">
        <v>2.14</v>
      </c>
      <c r="C64" s="180" t="s">
        <v>335</v>
      </c>
      <c r="D64" s="359">
        <v>6</v>
      </c>
      <c r="E64" s="177" t="s">
        <v>336</v>
      </c>
      <c r="F64" s="176"/>
      <c r="G64" s="23"/>
      <c r="H64" s="176"/>
      <c r="I64" s="23"/>
      <c r="J64" s="23"/>
      <c r="K64" s="195"/>
      <c r="L64" s="243"/>
    </row>
    <row r="65" spans="1:12" ht="21" customHeight="1">
      <c r="A65" s="34"/>
      <c r="B65" s="19">
        <v>2.15</v>
      </c>
      <c r="C65" s="180" t="s">
        <v>337</v>
      </c>
      <c r="D65" s="327">
        <v>6</v>
      </c>
      <c r="E65" s="177" t="s">
        <v>336</v>
      </c>
      <c r="F65" s="176"/>
      <c r="G65" s="23"/>
      <c r="H65" s="23"/>
      <c r="I65" s="23"/>
      <c r="J65" s="23"/>
      <c r="K65" s="149"/>
      <c r="L65" s="150"/>
    </row>
    <row r="66" spans="1:12" ht="21" customHeight="1">
      <c r="A66" s="34"/>
      <c r="B66" s="19">
        <v>2.16</v>
      </c>
      <c r="C66" s="180" t="s">
        <v>351</v>
      </c>
      <c r="D66" s="327">
        <v>110</v>
      </c>
      <c r="E66" s="177" t="s">
        <v>49</v>
      </c>
      <c r="F66" s="416"/>
      <c r="G66" s="23"/>
      <c r="H66" s="23"/>
      <c r="I66" s="23"/>
      <c r="J66" s="23"/>
      <c r="K66" s="149"/>
      <c r="L66" s="150"/>
    </row>
    <row r="67" spans="1:12" ht="21" customHeight="1">
      <c r="A67" s="16"/>
      <c r="B67" s="19">
        <v>2.17</v>
      </c>
      <c r="C67" s="180" t="s">
        <v>352</v>
      </c>
      <c r="D67" s="327">
        <v>0</v>
      </c>
      <c r="E67" s="177" t="s">
        <v>49</v>
      </c>
      <c r="F67" s="416"/>
      <c r="G67" s="23"/>
      <c r="H67" s="23"/>
      <c r="I67" s="23"/>
      <c r="J67" s="23"/>
      <c r="K67" s="149"/>
      <c r="L67" s="150"/>
    </row>
    <row r="68" spans="1:12" ht="21" customHeight="1">
      <c r="A68" s="16"/>
      <c r="B68" s="27"/>
      <c r="C68" s="20"/>
      <c r="D68" s="16"/>
      <c r="E68" s="17"/>
      <c r="F68" s="18"/>
      <c r="G68" s="166"/>
      <c r="H68" s="18"/>
      <c r="I68" s="166"/>
      <c r="J68" s="26"/>
      <c r="K68" s="149"/>
      <c r="L68" s="150"/>
    </row>
    <row r="69" spans="1:12" ht="21" customHeight="1">
      <c r="A69" s="98"/>
      <c r="B69" s="198" t="s">
        <v>47</v>
      </c>
      <c r="C69" s="104"/>
      <c r="D69" s="98"/>
      <c r="E69" s="99"/>
      <c r="F69" s="100"/>
      <c r="G69" s="101"/>
      <c r="H69" s="100"/>
      <c r="I69" s="101"/>
      <c r="J69" s="106"/>
      <c r="K69" s="151"/>
      <c r="L69" s="152"/>
    </row>
    <row r="70" spans="1:12" ht="21" customHeight="1">
      <c r="A70" s="2" t="str">
        <f>A$1</f>
        <v>ประมาณราคากลางค่าก่อสร้าง โครงการปรับปรุงโรงฝึกงานคณะวิศวกรรมศาสตร์และสถาปัตยกรรมศาสตร์ </v>
      </c>
      <c r="B70" s="2"/>
      <c r="C70" s="2"/>
      <c r="D70" s="2"/>
      <c r="E70" s="2"/>
      <c r="F70" s="2"/>
      <c r="G70" s="2"/>
      <c r="H70" s="2"/>
      <c r="I70" s="2"/>
      <c r="J70" s="2" t="str">
        <f>J$1</f>
        <v>แบบ ปร.4 แผ่นที่ </v>
      </c>
      <c r="K70" s="90" t="s">
        <v>433</v>
      </c>
      <c r="L70" s="45">
        <v>27</v>
      </c>
    </row>
    <row r="71" spans="1:12" ht="21" customHeight="1">
      <c r="A71" s="2" t="str">
        <f>A$2</f>
        <v>สถานที่ก่อสร้าง คณะวิศวกรรมศาสตร์และสถาปัตยกรรมศาสตร์ ศูนย์กลาง มทร.อีสาน</v>
      </c>
      <c r="B71" s="2"/>
      <c r="C71" s="2"/>
      <c r="D71" s="2"/>
      <c r="E71" s="2"/>
      <c r="F71" s="2"/>
      <c r="G71" s="2" t="str">
        <f>G$2</f>
        <v>แบบเลขที่                              /2558</v>
      </c>
      <c r="H71" s="2"/>
      <c r="I71" s="2"/>
      <c r="J71" s="2" t="str">
        <f>J$2</f>
        <v>รายการที่</v>
      </c>
      <c r="K71" s="30"/>
      <c r="L71" s="30"/>
    </row>
    <row r="72" spans="1:12" ht="21" customHeight="1">
      <c r="A72" s="2" t="str">
        <f>A$3</f>
        <v>ผู้ออกแบบแปลนและรายการ  : มหาวิทยาลัยเทคโนโลยีราชมงคลอีสาน</v>
      </c>
      <c r="B72" s="2"/>
      <c r="C72" s="2"/>
      <c r="D72" s="2"/>
      <c r="E72" s="2"/>
      <c r="F72" s="2"/>
      <c r="G72" s="2" t="str">
        <f>G$3</f>
        <v>ประมาณการเมื่อวันที่   </v>
      </c>
      <c r="H72" s="2"/>
      <c r="I72" s="2"/>
      <c r="J72" s="2"/>
      <c r="K72" s="30"/>
      <c r="L72" s="30"/>
    </row>
    <row r="73" spans="1:12" ht="21" customHeight="1">
      <c r="A73" s="2" t="str">
        <f>A$4</f>
        <v>ประมาณการ โดยนายรัฐพล สมนา, นายมงคล ด่านบำรุงตระกูล, นางสาวดวงนภา ศิลปสาย, นายจีรศักดิ์  สุพรมวัน</v>
      </c>
      <c r="B73" s="2"/>
      <c r="C73" s="2"/>
      <c r="D73" s="2"/>
      <c r="E73" s="2"/>
      <c r="F73" s="2"/>
      <c r="G73" s="2"/>
      <c r="H73" s="2"/>
      <c r="I73" s="2"/>
      <c r="J73" s="32"/>
      <c r="K73" s="33"/>
      <c r="L73" s="30"/>
    </row>
    <row r="74" spans="1:13" ht="21" customHeight="1">
      <c r="A74" s="3" t="s">
        <v>0</v>
      </c>
      <c r="B74" s="4"/>
      <c r="C74" s="4"/>
      <c r="D74" s="3" t="s">
        <v>1</v>
      </c>
      <c r="E74" s="3" t="s">
        <v>2</v>
      </c>
      <c r="F74" s="5" t="s">
        <v>6</v>
      </c>
      <c r="G74" s="5"/>
      <c r="H74" s="5" t="s">
        <v>5</v>
      </c>
      <c r="I74" s="5"/>
      <c r="J74" s="5" t="s">
        <v>7</v>
      </c>
      <c r="K74" s="66" t="s">
        <v>9</v>
      </c>
      <c r="L74" s="92"/>
      <c r="M74" s="6"/>
    </row>
    <row r="75" spans="1:13" ht="21" customHeight="1">
      <c r="A75" s="7"/>
      <c r="B75" s="8"/>
      <c r="C75" s="8"/>
      <c r="D75" s="7"/>
      <c r="E75" s="7"/>
      <c r="F75" s="5" t="s">
        <v>3</v>
      </c>
      <c r="G75" s="5" t="s">
        <v>4</v>
      </c>
      <c r="H75" s="5" t="s">
        <v>3</v>
      </c>
      <c r="I75" s="5" t="s">
        <v>4</v>
      </c>
      <c r="J75" s="5" t="s">
        <v>8</v>
      </c>
      <c r="K75" s="93"/>
      <c r="L75" s="94"/>
      <c r="M75" s="6"/>
    </row>
    <row r="76" spans="1:13" ht="21" customHeight="1">
      <c r="A76" s="11" t="s">
        <v>58</v>
      </c>
      <c r="B76" s="91" t="s">
        <v>314</v>
      </c>
      <c r="C76" s="91"/>
      <c r="D76" s="201"/>
      <c r="E76" s="202"/>
      <c r="F76" s="203"/>
      <c r="G76" s="203"/>
      <c r="H76" s="203"/>
      <c r="I76" s="203"/>
      <c r="J76" s="203"/>
      <c r="K76" s="204"/>
      <c r="L76" s="205"/>
      <c r="M76" s="6"/>
    </row>
    <row r="77" spans="1:12" ht="21" customHeight="1">
      <c r="A77" s="15">
        <v>2</v>
      </c>
      <c r="B77" s="27" t="s">
        <v>322</v>
      </c>
      <c r="C77" s="20"/>
      <c r="D77" s="209"/>
      <c r="E77" s="210"/>
      <c r="F77" s="211"/>
      <c r="G77" s="212"/>
      <c r="H77" s="211"/>
      <c r="I77" s="212"/>
      <c r="J77" s="212"/>
      <c r="K77" s="213"/>
      <c r="L77" s="214"/>
    </row>
    <row r="78" spans="1:12" ht="21" customHeight="1">
      <c r="A78" s="215"/>
      <c r="B78" s="216">
        <v>2.18</v>
      </c>
      <c r="C78" s="253" t="s">
        <v>340</v>
      </c>
      <c r="D78" s="310">
        <v>20</v>
      </c>
      <c r="E78" s="210" t="s">
        <v>344</v>
      </c>
      <c r="F78" s="228"/>
      <c r="G78" s="212"/>
      <c r="H78" s="228"/>
      <c r="I78" s="212"/>
      <c r="J78" s="212"/>
      <c r="K78" s="293"/>
      <c r="L78" s="214"/>
    </row>
    <row r="79" spans="1:12" ht="21" customHeight="1">
      <c r="A79" s="215"/>
      <c r="B79" s="216">
        <v>2.19</v>
      </c>
      <c r="C79" s="253" t="s">
        <v>341</v>
      </c>
      <c r="D79" s="310">
        <v>0</v>
      </c>
      <c r="E79" s="210" t="s">
        <v>344</v>
      </c>
      <c r="F79" s="228"/>
      <c r="G79" s="212"/>
      <c r="H79" s="228"/>
      <c r="I79" s="212"/>
      <c r="J79" s="212"/>
      <c r="K79" s="293"/>
      <c r="L79" s="214"/>
    </row>
    <row r="80" spans="1:12" ht="21" customHeight="1">
      <c r="A80" s="215"/>
      <c r="B80" s="264">
        <v>2.2</v>
      </c>
      <c r="C80" s="253" t="s">
        <v>342</v>
      </c>
      <c r="D80" s="310">
        <v>12</v>
      </c>
      <c r="E80" s="210" t="s">
        <v>344</v>
      </c>
      <c r="F80" s="228"/>
      <c r="G80" s="212"/>
      <c r="H80" s="228"/>
      <c r="I80" s="212"/>
      <c r="J80" s="212"/>
      <c r="K80" s="213"/>
      <c r="L80" s="214"/>
    </row>
    <row r="81" spans="1:12" ht="21" customHeight="1">
      <c r="A81" s="215"/>
      <c r="B81" s="216">
        <v>2.21</v>
      </c>
      <c r="C81" s="253" t="s">
        <v>343</v>
      </c>
      <c r="D81" s="310">
        <v>2</v>
      </c>
      <c r="E81" s="210" t="s">
        <v>204</v>
      </c>
      <c r="F81" s="228"/>
      <c r="G81" s="212"/>
      <c r="H81" s="228"/>
      <c r="I81" s="212"/>
      <c r="J81" s="212"/>
      <c r="K81" s="213"/>
      <c r="L81" s="214"/>
    </row>
    <row r="82" spans="1:12" ht="21" customHeight="1">
      <c r="A82" s="215"/>
      <c r="B82" s="216">
        <v>2.22</v>
      </c>
      <c r="C82" s="253" t="s">
        <v>345</v>
      </c>
      <c r="D82" s="310">
        <v>6</v>
      </c>
      <c r="E82" s="210" t="s">
        <v>336</v>
      </c>
      <c r="F82" s="228"/>
      <c r="G82" s="212"/>
      <c r="H82" s="228"/>
      <c r="I82" s="212"/>
      <c r="J82" s="212"/>
      <c r="K82" s="213"/>
      <c r="L82" s="214"/>
    </row>
    <row r="83" spans="1:12" ht="21" customHeight="1">
      <c r="A83" s="215"/>
      <c r="B83" s="291"/>
      <c r="C83" s="256" t="s">
        <v>346</v>
      </c>
      <c r="D83" s="215"/>
      <c r="E83" s="228"/>
      <c r="F83" s="229"/>
      <c r="G83" s="230"/>
      <c r="H83" s="229"/>
      <c r="I83" s="230"/>
      <c r="J83" s="231"/>
      <c r="K83" s="213"/>
      <c r="L83" s="214"/>
    </row>
    <row r="84" spans="1:12" ht="21" customHeight="1">
      <c r="A84" s="215"/>
      <c r="B84" s="216">
        <v>2.23</v>
      </c>
      <c r="C84" s="168" t="s">
        <v>349</v>
      </c>
      <c r="D84" s="232">
        <v>1</v>
      </c>
      <c r="E84" s="210" t="s">
        <v>350</v>
      </c>
      <c r="F84" s="228"/>
      <c r="G84" s="212"/>
      <c r="H84" s="228"/>
      <c r="I84" s="212"/>
      <c r="J84" s="212"/>
      <c r="K84" s="213"/>
      <c r="L84" s="214"/>
    </row>
    <row r="85" spans="1:12" ht="21" customHeight="1">
      <c r="A85" s="215"/>
      <c r="B85" s="24"/>
      <c r="C85" s="208"/>
      <c r="D85" s="232"/>
      <c r="E85" s="210"/>
      <c r="F85" s="211"/>
      <c r="G85" s="212"/>
      <c r="H85" s="211"/>
      <c r="I85" s="212"/>
      <c r="J85" s="212"/>
      <c r="K85" s="213"/>
      <c r="L85" s="214"/>
    </row>
    <row r="86" spans="1:12" ht="21" customHeight="1">
      <c r="A86" s="215"/>
      <c r="B86" s="24"/>
      <c r="C86" s="253"/>
      <c r="D86" s="228"/>
      <c r="E86" s="254"/>
      <c r="F86" s="228"/>
      <c r="G86" s="212"/>
      <c r="H86" s="228"/>
      <c r="I86" s="212"/>
      <c r="J86" s="212"/>
      <c r="K86" s="268"/>
      <c r="L86" s="256"/>
    </row>
    <row r="87" spans="1:12" ht="21" customHeight="1">
      <c r="A87" s="215"/>
      <c r="B87" s="216"/>
      <c r="C87" s="253"/>
      <c r="D87" s="228"/>
      <c r="E87" s="254"/>
      <c r="F87" s="257"/>
      <c r="G87" s="212"/>
      <c r="H87" s="228"/>
      <c r="I87" s="212"/>
      <c r="J87" s="212"/>
      <c r="K87" s="268"/>
      <c r="L87" s="256"/>
    </row>
    <row r="88" spans="1:12" ht="21" customHeight="1">
      <c r="A88" s="215"/>
      <c r="B88" s="24" t="s">
        <v>48</v>
      </c>
      <c r="C88" s="208"/>
      <c r="D88" s="232"/>
      <c r="E88" s="210"/>
      <c r="F88" s="211"/>
      <c r="G88" s="212"/>
      <c r="H88" s="211"/>
      <c r="I88" s="212"/>
      <c r="J88" s="225"/>
      <c r="K88" s="268"/>
      <c r="L88" s="256"/>
    </row>
    <row r="89" spans="1:12" ht="21" customHeight="1">
      <c r="A89" s="352"/>
      <c r="B89" s="24" t="s">
        <v>339</v>
      </c>
      <c r="C89" s="253"/>
      <c r="D89" s="228"/>
      <c r="E89" s="254"/>
      <c r="F89" s="228"/>
      <c r="G89" s="212"/>
      <c r="H89" s="228"/>
      <c r="I89" s="212"/>
      <c r="J89" s="225"/>
      <c r="K89" s="268"/>
      <c r="L89" s="256"/>
    </row>
    <row r="90" spans="1:12" ht="21" customHeight="1">
      <c r="A90" s="352"/>
      <c r="B90" s="24"/>
      <c r="C90" s="253"/>
      <c r="D90" s="228"/>
      <c r="E90" s="254"/>
      <c r="F90" s="228"/>
      <c r="G90" s="212"/>
      <c r="H90" s="228"/>
      <c r="I90" s="212"/>
      <c r="J90" s="212"/>
      <c r="K90" s="268"/>
      <c r="L90" s="256"/>
    </row>
    <row r="91" spans="1:12" ht="21" customHeight="1">
      <c r="A91" s="366"/>
      <c r="B91" s="367"/>
      <c r="C91" s="368"/>
      <c r="D91" s="369"/>
      <c r="E91" s="370"/>
      <c r="F91" s="369"/>
      <c r="G91" s="371"/>
      <c r="H91" s="369"/>
      <c r="I91" s="371"/>
      <c r="J91" s="371"/>
      <c r="K91" s="372"/>
      <c r="L91" s="373"/>
    </row>
    <row r="92" spans="1:12" ht="21" customHeight="1">
      <c r="A92" s="36"/>
      <c r="B92" s="426" t="s">
        <v>353</v>
      </c>
      <c r="C92" s="441"/>
      <c r="D92" s="425"/>
      <c r="E92" s="440"/>
      <c r="F92" s="429"/>
      <c r="G92" s="430"/>
      <c r="H92" s="429"/>
      <c r="I92" s="430"/>
      <c r="J92" s="431"/>
      <c r="K92" s="432"/>
      <c r="L92" s="433"/>
    </row>
  </sheetData>
  <sheetProtection/>
  <mergeCells count="12">
    <mergeCell ref="K29:L29"/>
    <mergeCell ref="F51:G51"/>
    <mergeCell ref="H51:I51"/>
    <mergeCell ref="K51:L51"/>
    <mergeCell ref="K52:L52"/>
    <mergeCell ref="F5:G5"/>
    <mergeCell ref="H5:I5"/>
    <mergeCell ref="K5:L5"/>
    <mergeCell ref="K6:L6"/>
    <mergeCell ref="F28:G28"/>
    <mergeCell ref="H28:I28"/>
    <mergeCell ref="K28:L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23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="115" zoomScaleSheetLayoutView="115" zoomScalePageLayoutView="0" workbookViewId="0" topLeftCell="A1">
      <selection activeCell="G12" sqref="G12"/>
    </sheetView>
  </sheetViews>
  <sheetFormatPr defaultColWidth="9.140625" defaultRowHeight="23.25"/>
  <cols>
    <col min="1" max="1" width="8.00390625" style="1" customWidth="1"/>
    <col min="2" max="2" width="4.8515625" style="1" customWidth="1"/>
    <col min="3" max="3" width="31.8515625" style="1" customWidth="1"/>
    <col min="4" max="4" width="10.8515625" style="1" customWidth="1"/>
    <col min="5" max="5" width="9.57421875" style="1" customWidth="1"/>
    <col min="6" max="6" width="10.7109375" style="1" customWidth="1"/>
    <col min="7" max="7" width="12.28125" style="1" customWidth="1"/>
    <col min="8" max="8" width="10.7109375" style="1" customWidth="1"/>
    <col min="9" max="9" width="12.28125" style="1" customWidth="1"/>
    <col min="10" max="10" width="14.7109375" style="1" customWidth="1"/>
    <col min="11" max="11" width="8.28125" style="1" customWidth="1"/>
    <col min="12" max="12" width="5.7109375" style="1" customWidth="1"/>
    <col min="13" max="16384" width="9.140625" style="1" customWidth="1"/>
  </cols>
  <sheetData>
    <row r="1" spans="1:12" ht="21" customHeight="1">
      <c r="A1" s="2" t="s">
        <v>401</v>
      </c>
      <c r="B1" s="2"/>
      <c r="C1" s="2"/>
      <c r="D1" s="2"/>
      <c r="E1" s="2"/>
      <c r="F1" s="2"/>
      <c r="G1" s="2"/>
      <c r="H1" s="2"/>
      <c r="I1" s="2"/>
      <c r="J1" s="2" t="s">
        <v>14</v>
      </c>
      <c r="K1" s="49" t="s">
        <v>434</v>
      </c>
      <c r="L1" s="29">
        <v>27</v>
      </c>
    </row>
    <row r="2" spans="1:11" ht="21" customHeight="1">
      <c r="A2" s="2" t="s">
        <v>62</v>
      </c>
      <c r="B2" s="2"/>
      <c r="C2" s="2"/>
      <c r="D2" s="2"/>
      <c r="E2" s="2"/>
      <c r="F2" s="2"/>
      <c r="G2" s="2" t="s">
        <v>61</v>
      </c>
      <c r="H2" s="2"/>
      <c r="I2" s="2"/>
      <c r="J2" s="2" t="s">
        <v>10</v>
      </c>
      <c r="K2" s="2"/>
    </row>
    <row r="3" spans="1:11" ht="21" customHeight="1">
      <c r="A3" s="2" t="s">
        <v>11</v>
      </c>
      <c r="B3" s="2"/>
      <c r="C3" s="2"/>
      <c r="D3" s="2"/>
      <c r="E3" s="2"/>
      <c r="F3" s="2"/>
      <c r="G3" s="2" t="s">
        <v>482</v>
      </c>
      <c r="H3" s="2"/>
      <c r="I3" s="48"/>
      <c r="J3" s="2"/>
      <c r="K3" s="2"/>
    </row>
    <row r="4" spans="1:11" ht="21" customHeight="1">
      <c r="A4" s="2" t="s">
        <v>402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21" customHeight="1">
      <c r="A5" s="3" t="s">
        <v>0</v>
      </c>
      <c r="B5" s="4"/>
      <c r="C5" s="4"/>
      <c r="D5" s="3" t="s">
        <v>1</v>
      </c>
      <c r="E5" s="3" t="s">
        <v>2</v>
      </c>
      <c r="F5" s="502" t="s">
        <v>6</v>
      </c>
      <c r="G5" s="502"/>
      <c r="H5" s="502" t="s">
        <v>5</v>
      </c>
      <c r="I5" s="502"/>
      <c r="J5" s="5" t="s">
        <v>7</v>
      </c>
      <c r="K5" s="503" t="s">
        <v>9</v>
      </c>
      <c r="L5" s="504"/>
      <c r="M5" s="6"/>
    </row>
    <row r="6" spans="1:13" ht="21" customHeight="1">
      <c r="A6" s="7"/>
      <c r="B6" s="8"/>
      <c r="C6" s="8"/>
      <c r="D6" s="7"/>
      <c r="E6" s="7"/>
      <c r="F6" s="5" t="s">
        <v>3</v>
      </c>
      <c r="G6" s="5" t="s">
        <v>4</v>
      </c>
      <c r="H6" s="5" t="s">
        <v>3</v>
      </c>
      <c r="I6" s="5" t="s">
        <v>4</v>
      </c>
      <c r="J6" s="5" t="s">
        <v>8</v>
      </c>
      <c r="K6" s="505"/>
      <c r="L6" s="506"/>
      <c r="M6" s="6"/>
    </row>
    <row r="7" spans="1:13" ht="21" customHeight="1">
      <c r="A7" s="11" t="s">
        <v>71</v>
      </c>
      <c r="B7" s="91" t="s">
        <v>355</v>
      </c>
      <c r="C7" s="91"/>
      <c r="D7" s="95"/>
      <c r="E7" s="13"/>
      <c r="F7" s="96"/>
      <c r="G7" s="97"/>
      <c r="H7" s="97"/>
      <c r="I7" s="97"/>
      <c r="J7" s="97"/>
      <c r="K7" s="155"/>
      <c r="L7" s="156"/>
      <c r="M7" s="6"/>
    </row>
    <row r="8" spans="1:12" ht="21" customHeight="1">
      <c r="A8" s="15">
        <v>1</v>
      </c>
      <c r="B8" s="522" t="s">
        <v>354</v>
      </c>
      <c r="C8" s="523"/>
      <c r="D8" s="385"/>
      <c r="E8" s="17"/>
      <c r="F8" s="22"/>
      <c r="G8" s="23"/>
      <c r="H8" s="22"/>
      <c r="I8" s="23"/>
      <c r="J8" s="23"/>
      <c r="K8" s="149"/>
      <c r="L8" s="150"/>
    </row>
    <row r="9" spans="1:12" ht="21" customHeight="1">
      <c r="A9" s="388"/>
      <c r="B9" s="387">
        <v>1.1</v>
      </c>
      <c r="C9" s="386" t="s">
        <v>356</v>
      </c>
      <c r="D9" s="375">
        <v>3</v>
      </c>
      <c r="E9" s="17" t="s">
        <v>360</v>
      </c>
      <c r="F9" s="383"/>
      <c r="G9" s="23"/>
      <c r="H9" s="176"/>
      <c r="I9" s="23"/>
      <c r="J9" s="23"/>
      <c r="K9" s="149"/>
      <c r="L9" s="150"/>
    </row>
    <row r="10" spans="1:12" ht="21" customHeight="1">
      <c r="A10" s="388"/>
      <c r="B10" s="387"/>
      <c r="C10" s="386" t="s">
        <v>357</v>
      </c>
      <c r="D10" s="375"/>
      <c r="E10" s="17"/>
      <c r="F10" s="176"/>
      <c r="G10" s="23"/>
      <c r="H10" s="176"/>
      <c r="I10" s="23"/>
      <c r="J10" s="23"/>
      <c r="K10" s="195"/>
      <c r="L10" s="150"/>
    </row>
    <row r="11" spans="1:12" ht="21" customHeight="1">
      <c r="A11" s="388"/>
      <c r="B11" s="387">
        <v>1.2</v>
      </c>
      <c r="C11" s="386" t="s">
        <v>358</v>
      </c>
      <c r="D11" s="375">
        <v>8</v>
      </c>
      <c r="E11" s="17" t="s">
        <v>360</v>
      </c>
      <c r="F11" s="383"/>
      <c r="G11" s="23"/>
      <c r="H11" s="176"/>
      <c r="I11" s="23"/>
      <c r="J11" s="23"/>
      <c r="K11" s="149"/>
      <c r="L11" s="150"/>
    </row>
    <row r="12" spans="1:12" ht="21" customHeight="1">
      <c r="A12" s="388"/>
      <c r="B12" s="19"/>
      <c r="C12" s="386" t="s">
        <v>357</v>
      </c>
      <c r="D12" s="381"/>
      <c r="E12" s="17"/>
      <c r="F12" s="176"/>
      <c r="G12" s="23"/>
      <c r="H12" s="176"/>
      <c r="I12" s="23"/>
      <c r="J12" s="23"/>
      <c r="K12" s="149"/>
      <c r="L12" s="150"/>
    </row>
    <row r="13" spans="1:12" ht="21" customHeight="1">
      <c r="A13" s="388"/>
      <c r="B13" s="387">
        <v>1.3</v>
      </c>
      <c r="C13" s="386" t="s">
        <v>359</v>
      </c>
      <c r="D13" s="375">
        <v>12</v>
      </c>
      <c r="E13" s="17" t="s">
        <v>360</v>
      </c>
      <c r="F13" s="383"/>
      <c r="G13" s="23"/>
      <c r="H13" s="176"/>
      <c r="I13" s="23"/>
      <c r="J13" s="23"/>
      <c r="K13" s="149"/>
      <c r="L13" s="150"/>
    </row>
    <row r="14" spans="1:12" ht="21" customHeight="1">
      <c r="A14" s="16"/>
      <c r="B14" s="19"/>
      <c r="C14" s="386" t="s">
        <v>357</v>
      </c>
      <c r="D14" s="21"/>
      <c r="E14" s="17"/>
      <c r="F14" s="176"/>
      <c r="G14" s="23"/>
      <c r="H14" s="176"/>
      <c r="I14" s="23"/>
      <c r="J14" s="23"/>
      <c r="K14" s="149"/>
      <c r="L14" s="150"/>
    </row>
    <row r="15" spans="1:12" ht="21" customHeight="1">
      <c r="A15" s="15"/>
      <c r="B15" s="19"/>
      <c r="C15" s="20"/>
      <c r="D15" s="21"/>
      <c r="E15" s="17"/>
      <c r="F15" s="176"/>
      <c r="G15" s="23"/>
      <c r="H15" s="176"/>
      <c r="I15" s="23"/>
      <c r="J15" s="23"/>
      <c r="K15" s="149"/>
      <c r="L15" s="150"/>
    </row>
    <row r="16" spans="1:12" ht="21" customHeight="1">
      <c r="A16" s="16"/>
      <c r="B16" s="19"/>
      <c r="C16" s="20"/>
      <c r="D16" s="21"/>
      <c r="E16" s="17"/>
      <c r="F16" s="176"/>
      <c r="G16" s="23"/>
      <c r="H16" s="176"/>
      <c r="I16" s="23"/>
      <c r="J16" s="23"/>
      <c r="K16" s="149"/>
      <c r="L16" s="150"/>
    </row>
    <row r="17" spans="1:12" ht="21" customHeight="1">
      <c r="A17" s="16"/>
      <c r="B17" s="19"/>
      <c r="C17" s="20"/>
      <c r="D17" s="21"/>
      <c r="E17" s="17"/>
      <c r="F17" s="176"/>
      <c r="G17" s="23"/>
      <c r="H17" s="176"/>
      <c r="I17" s="23"/>
      <c r="J17" s="23"/>
      <c r="K17" s="149"/>
      <c r="L17" s="150"/>
    </row>
    <row r="18" spans="1:12" ht="21" customHeight="1">
      <c r="A18" s="16"/>
      <c r="B18" s="157"/>
      <c r="C18" s="168"/>
      <c r="D18" s="16"/>
      <c r="E18" s="17"/>
      <c r="F18" s="176"/>
      <c r="G18" s="23"/>
      <c r="H18" s="176"/>
      <c r="I18" s="23"/>
      <c r="J18" s="23"/>
      <c r="K18" s="149"/>
      <c r="L18" s="150"/>
    </row>
    <row r="19" spans="1:12" ht="21" customHeight="1">
      <c r="A19" s="16"/>
      <c r="B19" s="19"/>
      <c r="C19" s="20"/>
      <c r="D19" s="21"/>
      <c r="E19" s="17"/>
      <c r="F19" s="176"/>
      <c r="G19" s="23"/>
      <c r="H19" s="176"/>
      <c r="I19" s="23"/>
      <c r="J19" s="23"/>
      <c r="K19" s="149"/>
      <c r="L19" s="150"/>
    </row>
    <row r="20" spans="1:12" ht="21" customHeight="1">
      <c r="A20" s="16"/>
      <c r="B20" s="28"/>
      <c r="C20" s="20"/>
      <c r="D20" s="21"/>
      <c r="E20" s="17"/>
      <c r="F20" s="176"/>
      <c r="G20" s="23"/>
      <c r="H20" s="176"/>
      <c r="I20" s="23"/>
      <c r="J20" s="23"/>
      <c r="K20" s="149"/>
      <c r="L20" s="150"/>
    </row>
    <row r="21" spans="1:12" ht="21" customHeight="1">
      <c r="A21" s="16"/>
      <c r="B21" s="163"/>
      <c r="C21" s="168"/>
      <c r="D21" s="158"/>
      <c r="E21" s="17"/>
      <c r="F21" s="176"/>
      <c r="G21" s="23"/>
      <c r="H21" s="176"/>
      <c r="I21" s="23"/>
      <c r="J21" s="23"/>
      <c r="K21" s="149"/>
      <c r="L21" s="150"/>
    </row>
    <row r="22" spans="1:12" ht="21" customHeight="1">
      <c r="A22" s="16"/>
      <c r="B22" s="195"/>
      <c r="C22" s="168"/>
      <c r="D22" s="16"/>
      <c r="E22" s="17"/>
      <c r="F22" s="176"/>
      <c r="G22" s="23"/>
      <c r="H22" s="176"/>
      <c r="I22" s="23"/>
      <c r="J22" s="23"/>
      <c r="K22" s="149"/>
      <c r="L22" s="150"/>
    </row>
    <row r="23" spans="1:12" ht="21" customHeight="1">
      <c r="A23" s="442"/>
      <c r="B23" s="443" t="s">
        <v>361</v>
      </c>
      <c r="C23" s="444"/>
      <c r="D23" s="442"/>
      <c r="E23" s="445"/>
      <c r="F23" s="446"/>
      <c r="G23" s="447"/>
      <c r="H23" s="446"/>
      <c r="I23" s="447"/>
      <c r="J23" s="448">
        <f>SUM(J9:J22)</f>
        <v>0</v>
      </c>
      <c r="K23" s="449"/>
      <c r="L23" s="450"/>
    </row>
  </sheetData>
  <sheetProtection/>
  <mergeCells count="5">
    <mergeCell ref="B8:C8"/>
    <mergeCell ref="F5:G5"/>
    <mergeCell ref="H5:I5"/>
    <mergeCell ref="K5:L5"/>
    <mergeCell ref="K6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23.25"/>
  <cols>
    <col min="1" max="1" width="6.7109375" style="2" customWidth="1"/>
    <col min="2" max="2" width="18.140625" style="2" customWidth="1"/>
    <col min="3" max="3" width="11.7109375" style="47" customWidth="1"/>
    <col min="4" max="4" width="9.140625" style="47" customWidth="1"/>
    <col min="5" max="5" width="14.28125" style="47" customWidth="1"/>
    <col min="6" max="6" width="15.00390625" style="47" customWidth="1"/>
    <col min="7" max="7" width="13.00390625" style="47" customWidth="1"/>
    <col min="8" max="8" width="13.8515625" style="47" customWidth="1"/>
    <col min="9" max="11" width="11.7109375" style="47" customWidth="1"/>
    <col min="12" max="15" width="9.140625" style="47" customWidth="1"/>
    <col min="16" max="16384" width="9.140625" style="2" customWidth="1"/>
  </cols>
  <sheetData>
    <row r="1" spans="1:8" ht="30.75" customHeight="1">
      <c r="A1" s="524" t="s">
        <v>66</v>
      </c>
      <c r="B1" s="524"/>
      <c r="C1" s="524"/>
      <c r="D1" s="524"/>
      <c r="E1" s="524"/>
      <c r="F1" s="524"/>
      <c r="G1" s="524"/>
      <c r="H1" s="524"/>
    </row>
    <row r="2" spans="1:8" ht="21" customHeight="1">
      <c r="A2" s="53"/>
      <c r="B2" s="114" t="s">
        <v>67</v>
      </c>
      <c r="C2" s="50"/>
      <c r="D2" s="29"/>
      <c r="F2" s="128" t="s">
        <v>37</v>
      </c>
      <c r="G2" s="129" t="s">
        <v>72</v>
      </c>
      <c r="H2" s="29"/>
    </row>
    <row r="3" spans="1:8" ht="21" customHeight="1">
      <c r="A3" s="122"/>
      <c r="B3" s="122" t="s">
        <v>68</v>
      </c>
      <c r="C3" s="35"/>
      <c r="D3" s="46"/>
      <c r="E3" s="125">
        <v>0</v>
      </c>
      <c r="F3" s="130" t="s">
        <v>38</v>
      </c>
      <c r="G3" s="131" t="s">
        <v>71</v>
      </c>
      <c r="H3" s="29"/>
    </row>
    <row r="4" spans="1:7" ht="21" customHeight="1">
      <c r="A4" s="1"/>
      <c r="B4" s="122" t="s">
        <v>69</v>
      </c>
      <c r="C4" s="6"/>
      <c r="D4" s="6"/>
      <c r="E4" s="125">
        <v>0</v>
      </c>
      <c r="F4" s="126" t="s">
        <v>73</v>
      </c>
      <c r="G4" s="132">
        <v>1.2726</v>
      </c>
    </row>
    <row r="5" spans="1:7" ht="21" customHeight="1">
      <c r="A5" s="115"/>
      <c r="B5" s="124" t="s">
        <v>36</v>
      </c>
      <c r="C5" s="6"/>
      <c r="D5" s="6"/>
      <c r="E5" s="125">
        <v>0.07</v>
      </c>
      <c r="F5" s="126">
        <v>1</v>
      </c>
      <c r="G5" s="133">
        <v>1.2726</v>
      </c>
    </row>
    <row r="6" spans="1:8" ht="21" customHeight="1">
      <c r="A6" s="115"/>
      <c r="B6" s="124" t="s">
        <v>70</v>
      </c>
      <c r="C6" s="6"/>
      <c r="D6" s="6"/>
      <c r="E6" s="125">
        <v>0.07</v>
      </c>
      <c r="F6" s="126">
        <v>2</v>
      </c>
      <c r="G6" s="133">
        <v>1.2701</v>
      </c>
      <c r="H6" s="51"/>
    </row>
    <row r="7" spans="1:7" ht="21" customHeight="1">
      <c r="A7" s="1"/>
      <c r="B7" s="1"/>
      <c r="C7" s="6"/>
      <c r="D7" s="6"/>
      <c r="E7" s="125"/>
      <c r="F7" s="126">
        <v>5</v>
      </c>
      <c r="G7" s="134">
        <v>1.2691</v>
      </c>
    </row>
    <row r="8" spans="1:7" ht="21" customHeight="1">
      <c r="A8" s="136" t="s">
        <v>75</v>
      </c>
      <c r="B8" s="117"/>
      <c r="C8" s="6"/>
      <c r="D8" s="6"/>
      <c r="E8" s="6"/>
      <c r="F8" s="126">
        <v>10</v>
      </c>
      <c r="G8" s="134">
        <v>1.2617</v>
      </c>
    </row>
    <row r="9" spans="1:7" ht="21" customHeight="1">
      <c r="A9" s="123" t="s">
        <v>76</v>
      </c>
      <c r="B9" s="137" t="s">
        <v>81</v>
      </c>
      <c r="C9" s="6"/>
      <c r="D9" s="6"/>
      <c r="E9" s="6"/>
      <c r="F9" s="126">
        <v>15</v>
      </c>
      <c r="G9" s="134">
        <v>1.223</v>
      </c>
    </row>
    <row r="10" spans="1:7" ht="21" customHeight="1">
      <c r="A10" s="123" t="s">
        <v>77</v>
      </c>
      <c r="B10" s="137" t="s">
        <v>82</v>
      </c>
      <c r="C10" s="6"/>
      <c r="D10" s="6"/>
      <c r="E10" s="6"/>
      <c r="F10" s="126">
        <v>20</v>
      </c>
      <c r="G10" s="134">
        <v>1.2229</v>
      </c>
    </row>
    <row r="11" spans="1:7" ht="21" customHeight="1">
      <c r="A11" s="123" t="s">
        <v>78</v>
      </c>
      <c r="B11" s="137" t="s">
        <v>83</v>
      </c>
      <c r="C11" s="6"/>
      <c r="D11" s="6"/>
      <c r="E11" s="6"/>
      <c r="F11" s="126">
        <v>25</v>
      </c>
      <c r="G11" s="134">
        <v>1.2173</v>
      </c>
    </row>
    <row r="12" spans="1:7" ht="21" customHeight="1">
      <c r="A12" s="123" t="s">
        <v>79</v>
      </c>
      <c r="B12" s="137" t="s">
        <v>84</v>
      </c>
      <c r="C12" s="6"/>
      <c r="D12" s="6"/>
      <c r="E12" s="6"/>
      <c r="F12" s="126">
        <v>30</v>
      </c>
      <c r="G12" s="134">
        <v>1.2103</v>
      </c>
    </row>
    <row r="13" spans="1:7" ht="21" customHeight="1">
      <c r="A13" s="123" t="s">
        <v>80</v>
      </c>
      <c r="B13" s="137" t="s">
        <v>85</v>
      </c>
      <c r="C13" s="6"/>
      <c r="D13" s="6"/>
      <c r="E13" s="6"/>
      <c r="F13" s="126">
        <v>40</v>
      </c>
      <c r="G13" s="134">
        <v>1.0279</v>
      </c>
    </row>
    <row r="14" spans="1:7" ht="21" customHeight="1">
      <c r="A14" s="116"/>
      <c r="B14" s="117"/>
      <c r="C14" s="6"/>
      <c r="D14" s="6"/>
      <c r="E14" s="6"/>
      <c r="F14" s="126">
        <v>50</v>
      </c>
      <c r="G14" s="134">
        <v>1.2079</v>
      </c>
    </row>
    <row r="15" spans="1:7" ht="21" customHeight="1">
      <c r="A15" s="116"/>
      <c r="B15" s="138" t="s">
        <v>86</v>
      </c>
      <c r="C15" s="6"/>
      <c r="D15" s="6"/>
      <c r="E15" s="6"/>
      <c r="F15" s="126">
        <v>60</v>
      </c>
      <c r="G15" s="134">
        <v>1.198</v>
      </c>
    </row>
    <row r="16" spans="1:7" ht="21" customHeight="1">
      <c r="A16" s="1"/>
      <c r="B16" s="118"/>
      <c r="C16" s="6"/>
      <c r="D16" s="6"/>
      <c r="E16" s="6"/>
      <c r="F16" s="126">
        <v>70</v>
      </c>
      <c r="G16" s="134">
        <v>1.1978</v>
      </c>
    </row>
    <row r="17" spans="1:7" ht="21" customHeight="1">
      <c r="A17" s="123" t="s">
        <v>76</v>
      </c>
      <c r="B17" s="117">
        <f>('แบบ ปร.5'!D13+'แบบ ปร.5'!D14+'แบบ ปร.5'!D15+'แบบ ปร.5'!D16+'แบบ ปร.5'!D17)</f>
        <v>0</v>
      </c>
      <c r="C17" s="6" t="s">
        <v>87</v>
      </c>
      <c r="D17" s="6"/>
      <c r="E17" s="6"/>
      <c r="F17" s="126">
        <v>80</v>
      </c>
      <c r="G17" s="134">
        <v>1.1978</v>
      </c>
    </row>
    <row r="18" spans="1:7" ht="21" customHeight="1">
      <c r="A18" s="123" t="s">
        <v>77</v>
      </c>
      <c r="B18" s="117">
        <v>20000000</v>
      </c>
      <c r="C18" s="6" t="s">
        <v>87</v>
      </c>
      <c r="D18" s="6"/>
      <c r="E18" s="6"/>
      <c r="F18" s="126">
        <v>90</v>
      </c>
      <c r="G18" s="134">
        <v>1.1953</v>
      </c>
    </row>
    <row r="19" spans="1:7" ht="21" customHeight="1">
      <c r="A19" s="123" t="s">
        <v>78</v>
      </c>
      <c r="B19" s="117">
        <v>25000000</v>
      </c>
      <c r="C19" s="6" t="s">
        <v>87</v>
      </c>
      <c r="D19" s="6"/>
      <c r="E19" s="6"/>
      <c r="F19" s="126">
        <v>100</v>
      </c>
      <c r="G19" s="134">
        <v>1.1953</v>
      </c>
    </row>
    <row r="20" spans="1:7" ht="21" customHeight="1">
      <c r="A20" s="123" t="s">
        <v>79</v>
      </c>
      <c r="B20" s="140">
        <v>1.2229</v>
      </c>
      <c r="C20" s="6"/>
      <c r="D20" s="6"/>
      <c r="E20" s="6"/>
      <c r="F20" s="126">
        <v>150</v>
      </c>
      <c r="G20" s="134">
        <v>1.1952</v>
      </c>
    </row>
    <row r="21" spans="1:7" ht="21" customHeight="1">
      <c r="A21" s="123" t="s">
        <v>80</v>
      </c>
      <c r="B21" s="140">
        <v>1.2173</v>
      </c>
      <c r="C21" s="6"/>
      <c r="D21" s="6"/>
      <c r="E21" s="6"/>
      <c r="F21" s="126">
        <v>200</v>
      </c>
      <c r="G21" s="134">
        <v>1.1951</v>
      </c>
    </row>
    <row r="22" spans="1:7" ht="21" customHeight="1">
      <c r="A22" s="1"/>
      <c r="B22" s="117"/>
      <c r="C22" s="6"/>
      <c r="D22" s="6"/>
      <c r="E22" s="119"/>
      <c r="F22" s="126">
        <v>250</v>
      </c>
      <c r="G22" s="134">
        <v>1.1924</v>
      </c>
    </row>
    <row r="23" spans="1:7" ht="21" customHeight="1">
      <c r="A23" s="1"/>
      <c r="B23" s="139" t="s">
        <v>89</v>
      </c>
      <c r="C23" s="141">
        <f>B20</f>
        <v>1.2229</v>
      </c>
      <c r="D23" s="6" t="s">
        <v>88</v>
      </c>
      <c r="E23" s="142">
        <f>((B20-B21)*(B17-B18))/(B19-B18)</f>
        <v>-0.022400000000000198</v>
      </c>
      <c r="F23" s="126">
        <v>300</v>
      </c>
      <c r="G23" s="134">
        <v>1.187</v>
      </c>
    </row>
    <row r="24" spans="1:7" ht="21" customHeight="1">
      <c r="A24" s="1"/>
      <c r="B24" s="139" t="s">
        <v>86</v>
      </c>
      <c r="C24" s="143">
        <f>C23-E23</f>
        <v>1.2453000000000003</v>
      </c>
      <c r="D24" s="6"/>
      <c r="E24" s="119"/>
      <c r="F24" s="126">
        <v>350</v>
      </c>
      <c r="G24" s="134">
        <v>1.1862</v>
      </c>
    </row>
    <row r="25" spans="1:7" ht="21" customHeight="1">
      <c r="A25" s="1"/>
      <c r="B25" s="117"/>
      <c r="C25" s="6"/>
      <c r="D25" s="6"/>
      <c r="E25" s="119"/>
      <c r="F25" s="126">
        <v>400</v>
      </c>
      <c r="G25" s="134">
        <v>1.1859</v>
      </c>
    </row>
    <row r="26" spans="1:7" ht="21" customHeight="1">
      <c r="A26" s="1"/>
      <c r="B26" s="117"/>
      <c r="C26" s="6"/>
      <c r="D26" s="6"/>
      <c r="E26" s="119"/>
      <c r="F26" s="126">
        <v>500</v>
      </c>
      <c r="G26" s="134">
        <v>1.1895</v>
      </c>
    </row>
    <row r="27" spans="1:7" ht="21" customHeight="1">
      <c r="A27" s="1"/>
      <c r="B27" s="117"/>
      <c r="C27" s="6"/>
      <c r="D27" s="6"/>
      <c r="E27" s="119"/>
      <c r="F27" s="127" t="s">
        <v>74</v>
      </c>
      <c r="G27" s="135">
        <v>1.1793</v>
      </c>
    </row>
    <row r="28" spans="1:7" ht="21" customHeight="1">
      <c r="A28" s="1"/>
      <c r="B28" s="1"/>
      <c r="C28" s="6"/>
      <c r="D28" s="6"/>
      <c r="E28" s="6"/>
      <c r="F28" s="6"/>
      <c r="G28" s="6"/>
    </row>
    <row r="29" spans="1:7" ht="21" customHeight="1">
      <c r="A29" s="1"/>
      <c r="B29" s="120"/>
      <c r="C29" s="6"/>
      <c r="D29" s="6"/>
      <c r="E29" s="119"/>
      <c r="F29" s="6"/>
      <c r="G29" s="6"/>
    </row>
    <row r="30" spans="1:7" ht="21" customHeight="1">
      <c r="A30" s="1"/>
      <c r="B30" s="120"/>
      <c r="C30" s="6"/>
      <c r="D30" s="6"/>
      <c r="E30" s="121"/>
      <c r="F30" s="6"/>
      <c r="G30" s="6"/>
    </row>
    <row r="31" spans="1:7" ht="21" customHeight="1">
      <c r="A31" s="1"/>
      <c r="B31" s="120"/>
      <c r="C31" s="6"/>
      <c r="D31" s="6"/>
      <c r="E31" s="6"/>
      <c r="F31" s="6"/>
      <c r="G31" s="6"/>
    </row>
    <row r="32" spans="1:7" ht="21" customHeight="1">
      <c r="A32" s="1"/>
      <c r="B32" s="1"/>
      <c r="C32" s="6"/>
      <c r="D32" s="6"/>
      <c r="E32" s="6"/>
      <c r="F32" s="6"/>
      <c r="G32" s="6"/>
    </row>
    <row r="33" spans="1:7" ht="21" customHeight="1">
      <c r="A33" s="1"/>
      <c r="B33" s="1"/>
      <c r="C33" s="6"/>
      <c r="D33" s="6"/>
      <c r="E33" s="6"/>
      <c r="F33" s="6"/>
      <c r="G33" s="6"/>
    </row>
    <row r="34" spans="1:7" ht="21" customHeight="1">
      <c r="A34" s="1"/>
      <c r="B34" s="1"/>
      <c r="C34" s="6"/>
      <c r="D34" s="6"/>
      <c r="E34" s="6"/>
      <c r="F34" s="6"/>
      <c r="G34" s="6"/>
    </row>
    <row r="35" spans="1:7" ht="21" customHeight="1">
      <c r="A35" s="1"/>
      <c r="B35" s="1"/>
      <c r="C35" s="6"/>
      <c r="D35" s="6"/>
      <c r="E35" s="6"/>
      <c r="F35" s="6"/>
      <c r="G35" s="6"/>
    </row>
    <row r="36" spans="1:7" ht="21" customHeight="1">
      <c r="A36" s="1"/>
      <c r="B36" s="1"/>
      <c r="C36" s="6"/>
      <c r="D36" s="6"/>
      <c r="E36" s="6"/>
      <c r="F36" s="6"/>
      <c r="G36" s="6"/>
    </row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/>
  <mergeCells count="1">
    <mergeCell ref="A1:H1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7">
      <selection activeCell="B20" sqref="B20"/>
    </sheetView>
  </sheetViews>
  <sheetFormatPr defaultColWidth="9.140625" defaultRowHeight="23.25"/>
  <cols>
    <col min="2" max="2" width="20.57421875" style="108" customWidth="1"/>
  </cols>
  <sheetData>
    <row r="1" spans="1:2" ht="23.25">
      <c r="A1">
        <v>1</v>
      </c>
      <c r="B1" s="108">
        <v>87000</v>
      </c>
    </row>
    <row r="2" spans="1:2" ht="23.25">
      <c r="A2">
        <v>2</v>
      </c>
      <c r="B2" s="108">
        <v>13500</v>
      </c>
    </row>
    <row r="3" spans="1:2" ht="23.25">
      <c r="A3">
        <v>3</v>
      </c>
      <c r="B3" s="108">
        <v>60000</v>
      </c>
    </row>
    <row r="4" spans="1:2" ht="23.25">
      <c r="A4">
        <v>4</v>
      </c>
      <c r="B4" s="108">
        <v>1600</v>
      </c>
    </row>
    <row r="5" spans="1:2" ht="23.25">
      <c r="A5">
        <v>5</v>
      </c>
      <c r="B5" s="108">
        <v>2800</v>
      </c>
    </row>
    <row r="6" spans="1:2" ht="23.25">
      <c r="A6">
        <v>6</v>
      </c>
      <c r="B6" s="108">
        <v>600</v>
      </c>
    </row>
    <row r="7" spans="1:2" ht="23.25">
      <c r="A7">
        <v>7</v>
      </c>
      <c r="B7" s="108">
        <v>3750</v>
      </c>
    </row>
    <row r="8" spans="1:2" ht="23.25">
      <c r="A8">
        <v>8</v>
      </c>
      <c r="B8" s="108">
        <v>4500</v>
      </c>
    </row>
    <row r="9" spans="1:2" ht="23.25">
      <c r="A9">
        <v>9</v>
      </c>
      <c r="B9" s="108">
        <v>8200</v>
      </c>
    </row>
    <row r="10" spans="1:2" ht="23.25">
      <c r="A10">
        <v>10</v>
      </c>
      <c r="B10" s="108">
        <v>5400</v>
      </c>
    </row>
    <row r="11" spans="1:2" ht="23.25">
      <c r="A11">
        <v>11</v>
      </c>
      <c r="B11" s="108">
        <v>27600</v>
      </c>
    </row>
    <row r="12" spans="1:2" ht="23.25">
      <c r="A12">
        <v>12</v>
      </c>
      <c r="B12" s="108">
        <v>4592</v>
      </c>
    </row>
    <row r="13" spans="1:2" ht="23.25">
      <c r="A13">
        <v>13</v>
      </c>
      <c r="B13" s="108">
        <v>4200</v>
      </c>
    </row>
    <row r="14" spans="1:2" ht="23.25">
      <c r="A14">
        <v>14</v>
      </c>
      <c r="B14" s="108">
        <v>17375</v>
      </c>
    </row>
    <row r="15" spans="1:2" ht="23.25">
      <c r="A15">
        <v>15</v>
      </c>
      <c r="B15" s="108">
        <v>3660</v>
      </c>
    </row>
    <row r="16" spans="1:2" ht="23.25">
      <c r="A16">
        <v>16</v>
      </c>
      <c r="B16" s="108">
        <v>11700</v>
      </c>
    </row>
    <row r="17" spans="1:2" ht="23.25">
      <c r="A17">
        <v>17</v>
      </c>
      <c r="B17" s="108">
        <v>73080</v>
      </c>
    </row>
    <row r="18" spans="1:2" ht="23.25">
      <c r="A18">
        <v>18</v>
      </c>
      <c r="B18" s="108">
        <v>8500</v>
      </c>
    </row>
    <row r="19" spans="1:2" ht="23.25">
      <c r="A19">
        <v>19</v>
      </c>
      <c r="B19" s="108">
        <v>25500</v>
      </c>
    </row>
    <row r="20" spans="1:2" ht="23.25">
      <c r="A20">
        <v>20</v>
      </c>
      <c r="B20" s="108">
        <v>10120</v>
      </c>
    </row>
    <row r="21" spans="1:2" ht="23.25">
      <c r="A21">
        <v>21</v>
      </c>
      <c r="B21" s="108">
        <v>9108</v>
      </c>
    </row>
    <row r="22" spans="1:2" ht="23.25">
      <c r="A22">
        <v>22</v>
      </c>
      <c r="B22" s="108">
        <v>116600</v>
      </c>
    </row>
    <row r="23" spans="1:2" ht="23.25">
      <c r="A23">
        <v>23</v>
      </c>
      <c r="B23" s="108">
        <v>7480</v>
      </c>
    </row>
    <row r="24" spans="1:2" ht="23.25">
      <c r="A24">
        <v>24</v>
      </c>
      <c r="B24" s="108">
        <v>199200</v>
      </c>
    </row>
    <row r="25" spans="1:2" ht="23.25">
      <c r="A25">
        <v>25</v>
      </c>
      <c r="B25" s="108">
        <v>3840</v>
      </c>
    </row>
    <row r="26" spans="1:2" ht="23.25">
      <c r="A26">
        <v>26</v>
      </c>
      <c r="B26" s="108">
        <v>61800</v>
      </c>
    </row>
    <row r="27" spans="1:2" ht="23.25">
      <c r="A27">
        <v>27</v>
      </c>
      <c r="B27" s="108">
        <v>7131</v>
      </c>
    </row>
    <row r="28" ht="23.25">
      <c r="B28" s="108">
        <f>SUM(B1:B27)</f>
        <v>778836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Civil 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i3</cp:lastModifiedBy>
  <cp:lastPrinted>2015-09-17T02:55:07Z</cp:lastPrinted>
  <dcterms:created xsi:type="dcterms:W3CDTF">2011-03-31T08:10:43Z</dcterms:created>
  <dcterms:modified xsi:type="dcterms:W3CDTF">2015-11-19T11:21:10Z</dcterms:modified>
  <cp:category/>
  <cp:version/>
  <cp:contentType/>
  <cp:contentStatus/>
</cp:coreProperties>
</file>