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D:\kae\10.งานปี 2567\3664200 ไฟฟ้าส่องสว่างถนนในฟาร์มเกษตร\"/>
    </mc:Choice>
  </mc:AlternateContent>
  <xr:revisionPtr revIDLastSave="0" documentId="13_ncr:1_{A8832B02-DF78-49D8-9696-6B0FA9D5BB78}" xr6:coauthVersionLast="36" xr6:coauthVersionMax="47" xr10:uidLastSave="{00000000-0000-0000-0000-000000000000}"/>
  <bookViews>
    <workbookView xWindow="0" yWindow="0" windowWidth="21600" windowHeight="9525" tabRatio="813" firstSheet="2" activeTab="2" xr2:uid="{00000000-000D-0000-FFFF-FFFF00000000}"/>
  </bookViews>
  <sheets>
    <sheet name="XXXXXXX" sheetId="16" state="veryHidden" r:id="rId1"/>
    <sheet name="ผ่อง" sheetId="23" state="veryHidden" r:id="rId2"/>
    <sheet name="ปร.6" sheetId="63" r:id="rId3"/>
    <sheet name="ปร.5(ก)" sheetId="62" r:id="rId4"/>
    <sheet name="ปร.4" sheetId="70" r:id="rId5"/>
    <sheet name="ชื่อโครงการ" sheetId="71" r:id="rId6"/>
  </sheets>
  <externalReferences>
    <externalReference r:id="rId7"/>
    <externalReference r:id="rId8"/>
  </externalReferences>
  <definedNames>
    <definedName name="_day1">#REF!</definedName>
    <definedName name="_day10">#REF!</definedName>
    <definedName name="_day11">#REF!</definedName>
    <definedName name="_day12">#REF!</definedName>
    <definedName name="_day13">#REF!</definedName>
    <definedName name="_day19">#REF!</definedName>
    <definedName name="_day2">#REF!</definedName>
    <definedName name="_day3">#REF!</definedName>
    <definedName name="_day4">#REF!</definedName>
    <definedName name="_day5">#REF!</definedName>
    <definedName name="_day6">#REF!</definedName>
    <definedName name="_day7">#REF!</definedName>
    <definedName name="_day8">#REF!</definedName>
    <definedName name="_day9">#REF!</definedName>
    <definedName name="cost1">#REF!</definedName>
    <definedName name="cost10">#REF!</definedName>
    <definedName name="cost11">#REF!</definedName>
    <definedName name="cost12">#REF!</definedName>
    <definedName name="cost13">#REF!</definedName>
    <definedName name="cost2">#REF!</definedName>
    <definedName name="cost3">#REF!</definedName>
    <definedName name="cost4">#REF!</definedName>
    <definedName name="cost5">#REF!</definedName>
    <definedName name="cost6">#REF!</definedName>
    <definedName name="cost7">#REF!</definedName>
    <definedName name="cost8">#REF!</definedName>
    <definedName name="cost9">#REF!</definedName>
    <definedName name="LLOOO">#REF!</definedName>
    <definedName name="_xlnm.Print_Area" localSheetId="4">ปร.4!$A$1:$J$28</definedName>
    <definedName name="_xlnm.Print_Area" localSheetId="3">'ปร.5(ก)'!$A$1:$G$38</definedName>
    <definedName name="_xlnm.Print_Area" localSheetId="2">ปร.6!$A$1:$D$36</definedName>
    <definedName name="_xlnm.Print_Area">#REF!</definedName>
    <definedName name="PRINT_AREA_MI">#REF!</definedName>
    <definedName name="_xlnm.Print_Titles" localSheetId="4">ปร.4!$1:$10</definedName>
    <definedName name="กกกกก">#REF!</definedName>
    <definedName name="งานทั่วไป">[1]ภูมิทัศน์!#REF!</definedName>
    <definedName name="งานบัวเชิงผนัง">[1]ภูมิทัศน์!#REF!</definedName>
    <definedName name="งานประตูหน้าต่าง">[1]ภูมิทัศน์!#REF!</definedName>
    <definedName name="งานผนัง">[1]ภูมิทัศน์!#REF!</definedName>
    <definedName name="งานฝ้าเพดาน">[1]ภูมิทัศน์!#REF!</definedName>
    <definedName name="งานพื้น">[1]ภูมิทัศน์!#REF!</definedName>
    <definedName name="งานสุขภัณฑ์">[1]ภูมิทัศน์!#REF!</definedName>
    <definedName name="งานหลังคา">[1]ภูมิทัศน์!#REF!</definedName>
    <definedName name="จัดสร้าง">#REF!</definedName>
    <definedName name="ใช่">#REF!</definedName>
    <definedName name="ดด">#REF!</definedName>
    <definedName name="วววววววว">#REF!</definedName>
    <definedName name="ววววววววว">#REF!</definedName>
    <definedName name="ศาลปกครอง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70" l="1"/>
  <c r="F19" i="70" s="1"/>
  <c r="B20" i="70"/>
  <c r="H19" i="70" l="1"/>
  <c r="I19" i="70" s="1"/>
  <c r="B14" i="62"/>
  <c r="B14" i="63" s="1"/>
  <c r="A3" i="70"/>
  <c r="A5" i="62"/>
  <c r="A5" i="63"/>
  <c r="F12" i="70"/>
  <c r="F20" i="70" l="1"/>
  <c r="H12" i="70" l="1"/>
  <c r="H20" i="70" s="1"/>
  <c r="I20" i="70" s="1"/>
  <c r="C14" i="62" l="1"/>
  <c r="A7" i="70" l="1"/>
  <c r="A6" i="70"/>
  <c r="A5" i="70"/>
  <c r="A4" i="70"/>
  <c r="A2" i="70"/>
  <c r="A10" i="62"/>
  <c r="A8" i="62"/>
  <c r="A6" i="62"/>
  <c r="A4" i="62"/>
  <c r="A3" i="62"/>
  <c r="A10" i="63"/>
  <c r="A8" i="63"/>
  <c r="A6" i="63"/>
  <c r="A4" i="63"/>
  <c r="A7" i="62"/>
  <c r="G5" i="70" l="1"/>
  <c r="L25" i="62" l="1"/>
  <c r="I12" i="70" l="1"/>
  <c r="E14" i="62" l="1"/>
  <c r="C14" i="63" s="1"/>
  <c r="C22" i="63" s="1"/>
  <c r="E27" i="62" l="1"/>
  <c r="C23" i="63"/>
  <c r="H22" i="63" s="1"/>
  <c r="B25" i="63" l="1"/>
  <c r="H25" i="63"/>
  <c r="H24" i="63"/>
</calcChain>
</file>

<file path=xl/sharedStrings.xml><?xml version="1.0" encoding="utf-8"?>
<sst xmlns="http://schemas.openxmlformats.org/spreadsheetml/2006/main" count="197" uniqueCount="76">
  <si>
    <t>รายการ</t>
  </si>
  <si>
    <t>แบบเลขที่</t>
  </si>
  <si>
    <t xml:space="preserve"> </t>
  </si>
  <si>
    <t>หน่วย : บาท</t>
  </si>
  <si>
    <t>จำนวน</t>
  </si>
  <si>
    <t>หมายเหตุ</t>
  </si>
  <si>
    <t>ลำดับที่</t>
  </si>
  <si>
    <t>หน่วย</t>
  </si>
  <si>
    <t>จำนวนเงิน</t>
  </si>
  <si>
    <t>แบบแสดงรายการ ปริมาณงาน และราคา</t>
  </si>
  <si>
    <t xml:space="preserve">                  </t>
  </si>
  <si>
    <t>ค่าวัสดุ</t>
  </si>
  <si>
    <t>ค่าแรงงาน</t>
  </si>
  <si>
    <t>รวม</t>
  </si>
  <si>
    <t>ราคาต่อหน่วย</t>
  </si>
  <si>
    <t>ค่าวัสดุและแรงงาน</t>
  </si>
  <si>
    <t>ชุด</t>
  </si>
  <si>
    <t xml:space="preserve"> 1.ราคาวัสดก่อสร้างอ้างอิงจาก:</t>
  </si>
  <si>
    <t xml:space="preserve">    * ราคาที่ได้มาจากการคำนวณตามหลักเกณฑ์ที่คณะกรรมการราคากลางกำหนด</t>
  </si>
  <si>
    <t xml:space="preserve">   ** ราคามาตรฐานที่สำนักงบประมาณหรือหน่วยงานกลางอื่นกำหนด</t>
  </si>
  <si>
    <t xml:space="preserve">  *** ราคาที่ได้มาจากการสืบราคาจากท้องตลาด</t>
  </si>
  <si>
    <t xml:space="preserve">  **** ราคาที่เคยซื้อหรือจ้างครั้งหลังสุดภายในระยะเวลาสองปีงบประมาณ</t>
  </si>
  <si>
    <t xml:space="preserve">  ***** ราคาอื่นใดตามหลักเกณฑ์ วิธีการ หรือแนวทางปฎิบัติของหน่วยงานของรัฐนั้นๆ</t>
  </si>
  <si>
    <t xml:space="preserve"> 2.ราคาค่าแรงอ้างอิงจากบัญชีค่าแรง/ดำเนินการ สำหรับการถอดแบบคำนวณราคากลางงานก่อสร้าง กรมบัญชีกลาง ตาม ว135 ลว 3 มีนาคม 2566</t>
  </si>
  <si>
    <t xml:space="preserve"> 3.การประมาณราคาทั้งปริมาณและราคาต่อหน่วยเป็นการประมาณซึ่งอาจมีความคลาดเคลื่อน โดยผู้เสนอราคาต้องประมาณการเองอย่างละเอียดและไม่สามารถเรียกร้องได้</t>
  </si>
  <si>
    <t xml:space="preserve"> แบบ ปร. 5 (ก)</t>
  </si>
  <si>
    <t>แบบสรุปค่าก่อสร้าง</t>
  </si>
  <si>
    <t>ค่างานต้นทุน</t>
  </si>
  <si>
    <t>Factor F</t>
  </si>
  <si>
    <t>ค่าก่อสร้าง</t>
  </si>
  <si>
    <t xml:space="preserve">  เงื่อนไขการใช้ตาราง Factor F</t>
  </si>
  <si>
    <t>เงินล่วงหน้าจ่าย........0...…...%</t>
  </si>
  <si>
    <t>เงินประกันผลงานหัก.....0..….%</t>
  </si>
  <si>
    <t>ดอกเบี้ยเงินกู้..........7.....……%</t>
  </si>
  <si>
    <t>ภาษีมูลค่าเพิ่ม..........7....……%</t>
  </si>
  <si>
    <t>รวมค่าก่อสร้าง</t>
  </si>
  <si>
    <t>คณะกรรมการกำหนดราคากลาง</t>
  </si>
  <si>
    <t>..........................................</t>
  </si>
  <si>
    <t>ประธานกรรมการ</t>
  </si>
  <si>
    <t xml:space="preserve">                                                                                                                                  </t>
  </si>
  <si>
    <t xml:space="preserve">               แบบ ปร.6   แผ่นที่ 1/1</t>
  </si>
  <si>
    <t>แบบสรุปราคากลางงานก่อสร้างอาคาร</t>
  </si>
  <si>
    <t xml:space="preserve">แบบเลขที่                                                                         </t>
  </si>
  <si>
    <t>แบบ ปร. 4 และ ปร. 5  ที่แนบ          มีจำนวน     1     ชุด</t>
  </si>
  <si>
    <t>สรุป</t>
  </si>
  <si>
    <t>รวมค่าก่อสร้างทั้งโครงการ/งานก่อสร้าง</t>
  </si>
  <si>
    <t xml:space="preserve">                      ราคากลาง</t>
  </si>
  <si>
    <t>กลุ่มงาน : งานปรับปรุงอาคาร</t>
  </si>
  <si>
    <t>กลุ่มงาน : งานก่อสร้าง</t>
  </si>
  <si>
    <t>สถานที่ก่อสร้าง : 744 ถนนสุรนารายณ์ ตำบลในเมือง อำเภอเมืองนครราชสีมา จังหวัดนครราชสีมา</t>
  </si>
  <si>
    <t>สถานที่ก่อสร้าง : 77 หมู่7 ตำบลหนองระเวียง  อำเภอเมืองนครราชสีมา  จังหวัดนครราชสีมา</t>
  </si>
  <si>
    <t>หน่วยงานเจ้าของโครงการ : คณะสถาปัตยกรรมศาสตร์และศิลปกรรมสร้างสรรค์ มหาวิทยาลัยเทคโนโลยีราชมงคลอีสาน</t>
  </si>
  <si>
    <t>หน่วยงานเจ้าของโครงการ : สำนักงานบริหารสินทรัพย์  มหาวิทยาลัยเทคโนโลยีราชมงคลอีสาน</t>
  </si>
  <si>
    <t>หน่วยงานเจ้าของโครงการ : คณะนวัตกรรมและเทคโนโลยีการเกษตร  มหาวิทยาลัยเทคโนโลยีราชมงคลอีสาน</t>
  </si>
  <si>
    <t>...........................................</t>
  </si>
  <si>
    <t>(นายสายันต์ ขอนพุดซา)</t>
  </si>
  <si>
    <t>กรรมการและเลขานุการ</t>
  </si>
  <si>
    <t xml:space="preserve">                         กรรมการ</t>
  </si>
  <si>
    <t xml:space="preserve">                                       กรรมการ</t>
  </si>
  <si>
    <t>ชื่อโครงการ :ไฟฟ้าส่องสว่างถนนในฟาร์มเกษตร</t>
  </si>
  <si>
    <t xml:space="preserve">                 ตำบลหนองระเวียง  อำเภอเมืองนครราชสีมา  จังหวัดนครราชสีมา จำนวน 1 รายการ</t>
  </si>
  <si>
    <t xml:space="preserve"> - เสาชุบกัลวาไนท์ ขนาดไม่น้อยกว่า 3 นิ้ว สูงไม่น้อยกว่า 6 เมตร</t>
  </si>
  <si>
    <t>***</t>
  </si>
  <si>
    <t>หมวดที่1 งานไฟถนนโซล่าเซลล์</t>
  </si>
  <si>
    <t>(นายรุ่งเพชร ก่องนอก)</t>
  </si>
  <si>
    <t xml:space="preserve">(นายรัชชานนท์ ศักดิณากร)   </t>
  </si>
  <si>
    <t xml:space="preserve">   ชนิด Lithium Iron Phosphate (LiFePO4)</t>
  </si>
  <si>
    <t>จุด</t>
  </si>
  <si>
    <t>ไฟถนนโซล่าเซลล์ ประกอบด้วย (รวมติดตั้ง)</t>
  </si>
  <si>
    <t xml:space="preserve"> - ฐานคอนกรีต ขนาดไม่น้อยกว่า 30x50x60 cm.</t>
  </si>
  <si>
    <t>แบบ  ปร. 4   ที่แนบ มีจำนวน  1  หน้า</t>
  </si>
  <si>
    <t>งานปรับพื้นที่รอบไฟถนน รัศมีไม่น้อยกว่า 10 เมตร</t>
  </si>
  <si>
    <t xml:space="preserve"> - แบตเตอร์รี่ขนาดไม่น้อยกว่า 12.8V/100AH</t>
  </si>
  <si>
    <t xml:space="preserve"> - แผงโซล่าเซลล์ขนาดไม่น้อยกว่า 120 วัตต์ จำนวน 2 แผง</t>
  </si>
  <si>
    <t xml:space="preserve"> - โคมไฟโซล่าเซลล์ขนาดไม่น้อยกว่า 150 วัตต์</t>
  </si>
  <si>
    <t>คำนวณราคากลาง : โดยคณะกรรมการกำหนดราคากลาง  เมื่อวันที่ 27  เดือน มิถุนายน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</si>
</sst>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-&quot;฿&quot;* #,##0_-;\-&quot;฿&quot;* #,##0_-;_-&quot;฿&quot;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\t0.00E+00"/>
    <numFmt numFmtId="167" formatCode="&quot;฿&quot;\t#,##0_);\(&quot;฿&quot;\t#,##0\)"/>
    <numFmt numFmtId="168" formatCode="m/d/yy\ hh:mm"/>
    <numFmt numFmtId="169" formatCode="_(&quot;$&quot;* #,##0.000_);_(&quot;$&quot;* \(#,##0.000\);_(&quot;$&quot;* &quot;-&quot;??_);_(@_)"/>
    <numFmt numFmtId="170" formatCode="_(&quot;$&quot;* #,##0.0000_);_(&quot;$&quot;* \(#,##0.0000\);_(&quot;$&quot;* &quot;-&quot;??_);_(@_)"/>
    <numFmt numFmtId="171" formatCode="#,##0.0_);\(#,##0.0\)"/>
    <numFmt numFmtId="172" formatCode="0.0&quot;  &quot;"/>
    <numFmt numFmtId="173" formatCode="_-* #,##0.00000_-;\-* #,##0.00000_-;_-* &quot;-&quot;?????_-;_-@_-"/>
    <numFmt numFmtId="174" formatCode="#,##0.000000&quot; &quot;"/>
    <numFmt numFmtId="175" formatCode="#,###&quot;   &quot;"/>
    <numFmt numFmtId="176" formatCode="General_)"/>
    <numFmt numFmtId="177" formatCode="dd\-mm\-yy"/>
    <numFmt numFmtId="178" formatCode="_(* #,##0.0000_);_(* \(#,##0.0000\);_(* &quot;-&quot;??_);_(@_)"/>
    <numFmt numFmtId="179" formatCode="_-* #,##0_-;\-* #,##0_-;_-* &quot;-&quot;??_-;_-@_-"/>
  </numFmts>
  <fonts count="42">
    <font>
      <sz val="14"/>
      <name val="AngsanaUPC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EucrosiaUPC"/>
      <family val="2"/>
      <charset val="222"/>
    </font>
    <font>
      <sz val="14"/>
      <name val="AngsanaUPC"/>
      <family val="1"/>
    </font>
    <font>
      <sz val="14"/>
      <name val="AngsanaUPC"/>
      <family val="1"/>
    </font>
    <font>
      <sz val="14"/>
      <name val="SV Rojchana"/>
    </font>
    <font>
      <sz val="10"/>
      <name val="Arial"/>
      <family val="2"/>
    </font>
    <font>
      <sz val="16"/>
      <name val="DilleniaUPC"/>
      <family val="1"/>
    </font>
    <font>
      <sz val="11"/>
      <name val="?? ?????"/>
      <family val="3"/>
      <charset val="255"/>
    </font>
    <font>
      <sz val="12"/>
      <name val="????"/>
      <charset val="136"/>
    </font>
    <font>
      <sz val="10"/>
      <name val="Helv"/>
      <family val="2"/>
    </font>
    <font>
      <sz val="11"/>
      <name val="??"/>
      <family val="1"/>
    </font>
    <font>
      <sz val="14"/>
      <name val="Cordia New"/>
      <family val="3"/>
    </font>
    <font>
      <sz val="12"/>
      <name val="Times New Roman"/>
      <family val="1"/>
    </font>
    <font>
      <sz val="12"/>
      <name val="Helv"/>
      <family val="2"/>
    </font>
    <font>
      <b/>
      <i/>
      <sz val="24"/>
      <color indexed="49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ngsanaUPC"/>
      <family val="1"/>
    </font>
    <font>
      <b/>
      <sz val="12"/>
      <name val="Arial"/>
      <family val="2"/>
    </font>
    <font>
      <b/>
      <i/>
      <sz val="18"/>
      <color indexed="28"/>
      <name val="AngsanaUPC"/>
      <family val="1"/>
    </font>
    <font>
      <sz val="14"/>
      <name val="Cordia New"/>
      <family val="2"/>
    </font>
    <font>
      <sz val="14"/>
      <name val="AngsanaUPC"/>
      <family val="1"/>
      <charset val="222"/>
    </font>
    <font>
      <b/>
      <sz val="14"/>
      <name val="Angsana New"/>
      <family val="1"/>
      <charset val="222"/>
    </font>
    <font>
      <sz val="7"/>
      <name val="Small Fonts"/>
      <family val="2"/>
    </font>
    <font>
      <sz val="14"/>
      <name val="AngsanaUPC"/>
      <family val="1"/>
    </font>
    <font>
      <b/>
      <sz val="14"/>
      <name val="TH SarabunPSK"/>
      <family val="2"/>
    </font>
    <font>
      <b/>
      <sz val="16"/>
      <color rgb="FFC00000"/>
      <name val="TH SarabunPSK"/>
      <family val="2"/>
    </font>
    <font>
      <b/>
      <sz val="16"/>
      <color rgb="FF0000CC"/>
      <name val="TH SarabunPSK"/>
      <family val="2"/>
    </font>
    <font>
      <b/>
      <sz val="16"/>
      <name val="TH SarabunPSK"/>
      <family val="2"/>
    </font>
    <font>
      <sz val="14"/>
      <name val="AngsanaUPC"/>
      <family val="1"/>
      <charset val="222"/>
    </font>
    <font>
      <b/>
      <sz val="14"/>
      <name val="TH SarabunPSK"/>
      <family val="2"/>
      <charset val="222"/>
    </font>
    <font>
      <b/>
      <sz val="16"/>
      <name val="TH SarabunPSK"/>
      <family val="2"/>
      <charset val="222"/>
    </font>
    <font>
      <b/>
      <sz val="16"/>
      <color rgb="FFC00000"/>
      <name val="TH SarabunPSK"/>
      <family val="2"/>
      <charset val="222"/>
    </font>
    <font>
      <b/>
      <sz val="16"/>
      <color rgb="FF0000CC"/>
      <name val="TH SarabunPSK"/>
      <family val="2"/>
      <charset val="222"/>
    </font>
    <font>
      <b/>
      <sz val="16"/>
      <color rgb="FF333399"/>
      <name val="TH SarabunPSK"/>
      <family val="2"/>
      <charset val="222"/>
    </font>
    <font>
      <b/>
      <sz val="16"/>
      <name val="Angsana New"/>
      <family val="1"/>
      <charset val="222"/>
    </font>
    <font>
      <b/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EA7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7">
    <xf numFmtId="0" fontId="0" fillId="0" borderId="0"/>
    <xf numFmtId="0" fontId="7" fillId="0" borderId="0">
      <alignment vertical="center"/>
    </xf>
    <xf numFmtId="176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5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13" fillId="0" borderId="0"/>
    <xf numFmtId="0" fontId="16" fillId="0" borderId="0"/>
    <xf numFmtId="9" fontId="8" fillId="2" borderId="0"/>
    <xf numFmtId="0" fontId="17" fillId="3" borderId="1">
      <alignment horizontal="centerContinuous" vertical="top"/>
    </xf>
    <xf numFmtId="0" fontId="8" fillId="0" borderId="0" applyFill="0" applyBorder="0" applyAlignment="0"/>
    <xf numFmtId="171" fontId="12" fillId="0" borderId="0" applyFill="0" applyBorder="0" applyAlignment="0"/>
    <xf numFmtId="0" fontId="15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169" fontId="6" fillId="0" borderId="0" applyFill="0" applyBorder="0" applyAlignment="0"/>
    <xf numFmtId="172" fontId="9" fillId="0" borderId="0" applyFill="0" applyBorder="0" applyAlignment="0"/>
    <xf numFmtId="171" fontId="12" fillId="0" borderId="0" applyFill="0" applyBorder="0" applyAlignment="0"/>
    <xf numFmtId="169" fontId="6" fillId="0" borderId="0" applyFont="0" applyFill="0" applyBorder="0" applyAlignment="0" applyProtection="0"/>
    <xf numFmtId="0" fontId="17" fillId="3" borderId="1">
      <alignment horizontal="centerContinuous" vertical="top"/>
    </xf>
    <xf numFmtId="171" fontId="12" fillId="0" borderId="0" applyFont="0" applyFill="0" applyBorder="0" applyAlignment="0" applyProtection="0"/>
    <xf numFmtId="14" fontId="20" fillId="0" borderId="0" applyFill="0" applyBorder="0" applyAlignment="0"/>
    <xf numFmtId="15" fontId="21" fillId="4" borderId="0">
      <alignment horizontal="centerContinuous"/>
    </xf>
    <xf numFmtId="169" fontId="6" fillId="0" borderId="0" applyFill="0" applyBorder="0" applyAlignment="0"/>
    <xf numFmtId="171" fontId="12" fillId="0" borderId="0" applyFill="0" applyBorder="0" applyAlignment="0"/>
    <xf numFmtId="169" fontId="6" fillId="0" borderId="0" applyFill="0" applyBorder="0" applyAlignment="0"/>
    <xf numFmtId="172" fontId="9" fillId="0" borderId="0" applyFill="0" applyBorder="0" applyAlignment="0"/>
    <xf numFmtId="171" fontId="12" fillId="0" borderId="0" applyFill="0" applyBorder="0" applyAlignment="0"/>
    <xf numFmtId="38" fontId="18" fillId="3" borderId="0" applyNumberFormat="0" applyBorder="0" applyAlignment="0" applyProtection="0"/>
    <xf numFmtId="0" fontId="22" fillId="0" borderId="2" applyNumberFormat="0" applyAlignment="0" applyProtection="0">
      <alignment horizontal="left" vertical="center"/>
    </xf>
    <xf numFmtId="0" fontId="22" fillId="0" borderId="3">
      <alignment horizontal="left" vertical="center"/>
    </xf>
    <xf numFmtId="10" fontId="18" fillId="5" borderId="4" applyNumberFormat="0" applyBorder="0" applyAlignment="0" applyProtection="0"/>
    <xf numFmtId="169" fontId="6" fillId="0" borderId="0" applyFill="0" applyBorder="0" applyAlignment="0"/>
    <xf numFmtId="171" fontId="12" fillId="0" borderId="0" applyFill="0" applyBorder="0" applyAlignment="0"/>
    <xf numFmtId="169" fontId="6" fillId="0" borderId="0" applyFill="0" applyBorder="0" applyAlignment="0"/>
    <xf numFmtId="172" fontId="9" fillId="0" borderId="0" applyFill="0" applyBorder="0" applyAlignment="0"/>
    <xf numFmtId="171" fontId="12" fillId="0" borderId="0" applyFill="0" applyBorder="0" applyAlignment="0"/>
    <xf numFmtId="173" fontId="5" fillId="0" borderId="0"/>
    <xf numFmtId="0" fontId="14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0" fontId="19" fillId="0" borderId="0" applyFont="0" applyFill="0" applyBorder="0" applyAlignment="0" applyProtection="0"/>
    <xf numFmtId="169" fontId="6" fillId="0" borderId="0" applyFill="0" applyBorder="0" applyAlignment="0"/>
    <xf numFmtId="171" fontId="12" fillId="0" borderId="0" applyFill="0" applyBorder="0" applyAlignment="0"/>
    <xf numFmtId="169" fontId="6" fillId="0" borderId="0" applyFill="0" applyBorder="0" applyAlignment="0"/>
    <xf numFmtId="172" fontId="9" fillId="0" borderId="0" applyFill="0" applyBorder="0" applyAlignment="0"/>
    <xf numFmtId="171" fontId="12" fillId="0" borderId="0" applyFill="0" applyBorder="0" applyAlignment="0"/>
    <xf numFmtId="0" fontId="23" fillId="2" borderId="0"/>
    <xf numFmtId="49" fontId="20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168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6" fillId="0" borderId="7" applyNumberFormat="0" applyFont="0" applyBorder="0" applyAlignment="0" applyProtection="0"/>
    <xf numFmtId="43" fontId="24" fillId="0" borderId="0" applyFont="0" applyFill="0" applyBorder="0" applyAlignment="0" applyProtection="0"/>
    <xf numFmtId="37" fontId="27" fillId="0" borderId="0"/>
    <xf numFmtId="4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0" fontId="5" fillId="0" borderId="0"/>
    <xf numFmtId="43" fontId="8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0" fontId="5" fillId="0" borderId="0"/>
    <xf numFmtId="164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151">
    <xf numFmtId="0" fontId="0" fillId="0" borderId="0" xfId="0"/>
    <xf numFmtId="165" fontId="32" fillId="0" borderId="0" xfId="60" applyNumberFormat="1" applyFont="1" applyAlignment="1">
      <alignment horizontal="center" vertical="center"/>
    </xf>
    <xf numFmtId="165" fontId="32" fillId="7" borderId="0" xfId="60" applyNumberFormat="1" applyFont="1" applyFill="1" applyAlignment="1">
      <alignment horizontal="right" vertical="center"/>
    </xf>
    <xf numFmtId="43" fontId="32" fillId="8" borderId="25" xfId="60" applyNumberFormat="1" applyFont="1" applyFill="1" applyBorder="1" applyAlignment="1">
      <alignment vertical="center"/>
    </xf>
    <xf numFmtId="165" fontId="32" fillId="6" borderId="25" xfId="60" applyNumberFormat="1" applyFont="1" applyFill="1" applyBorder="1" applyAlignment="1">
      <alignment vertical="center"/>
    </xf>
    <xf numFmtId="43" fontId="32" fillId="11" borderId="13" xfId="70" applyFont="1" applyFill="1" applyBorder="1" applyAlignment="1">
      <alignment vertical="center"/>
    </xf>
    <xf numFmtId="165" fontId="32" fillId="6" borderId="26" xfId="60" quotePrefix="1" applyNumberFormat="1" applyFont="1" applyFill="1" applyBorder="1" applyAlignment="1">
      <alignment vertical="center"/>
    </xf>
    <xf numFmtId="165" fontId="32" fillId="6" borderId="16" xfId="60" quotePrefix="1" applyNumberFormat="1" applyFont="1" applyFill="1" applyBorder="1" applyAlignment="1">
      <alignment vertical="center"/>
    </xf>
    <xf numFmtId="43" fontId="29" fillId="0" borderId="0" xfId="70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165" fontId="32" fillId="6" borderId="15" xfId="60" quotePrefix="1" applyNumberFormat="1" applyFont="1" applyFill="1" applyBorder="1" applyAlignment="1">
      <alignment horizontal="left" vertical="center"/>
    </xf>
    <xf numFmtId="165" fontId="32" fillId="6" borderId="0" xfId="60" applyNumberFormat="1" applyFont="1" applyFill="1" applyBorder="1" applyAlignment="1">
      <alignment vertical="center"/>
    </xf>
    <xf numFmtId="165" fontId="32" fillId="6" borderId="8" xfId="60" applyNumberFormat="1" applyFont="1" applyFill="1" applyBorder="1" applyAlignment="1">
      <alignment horizontal="center" vertical="center"/>
    </xf>
    <xf numFmtId="165" fontId="32" fillId="6" borderId="19" xfId="60" applyNumberFormat="1" applyFont="1" applyFill="1" applyBorder="1" applyAlignment="1">
      <alignment horizontal="center" vertical="center"/>
    </xf>
    <xf numFmtId="165" fontId="32" fillId="6" borderId="9" xfId="60" applyNumberFormat="1" applyFont="1" applyFill="1" applyBorder="1" applyAlignment="1">
      <alignment horizontal="center" vertical="center"/>
    </xf>
    <xf numFmtId="165" fontId="32" fillId="6" borderId="8" xfId="60" applyNumberFormat="1" applyFont="1" applyFill="1" applyBorder="1" applyAlignment="1">
      <alignment horizontal="center" vertical="center"/>
    </xf>
    <xf numFmtId="165" fontId="32" fillId="6" borderId="19" xfId="60" applyNumberFormat="1" applyFont="1" applyFill="1" applyBorder="1" applyAlignment="1">
      <alignment horizontal="center" vertical="center"/>
    </xf>
    <xf numFmtId="165" fontId="32" fillId="6" borderId="9" xfId="60" applyNumberFormat="1" applyFont="1" applyFill="1" applyBorder="1" applyAlignment="1">
      <alignment horizontal="center" vertical="center"/>
    </xf>
    <xf numFmtId="165" fontId="32" fillId="0" borderId="0" xfId="60" applyNumberFormat="1" applyFont="1" applyAlignment="1">
      <alignment horizontal="left" vertical="center"/>
    </xf>
    <xf numFmtId="165" fontId="30" fillId="0" borderId="0" xfId="60" applyNumberFormat="1" applyFont="1" applyAlignment="1">
      <alignment horizontal="center" vertical="center"/>
    </xf>
    <xf numFmtId="165" fontId="31" fillId="0" borderId="0" xfId="60" applyNumberFormat="1" applyFont="1" applyAlignment="1">
      <alignment horizontal="center" vertical="center"/>
    </xf>
    <xf numFmtId="165" fontId="32" fillId="12" borderId="8" xfId="60" applyNumberFormat="1" applyFont="1" applyFill="1" applyBorder="1" applyAlignment="1">
      <alignment horizontal="center" vertical="center"/>
    </xf>
    <xf numFmtId="0" fontId="32" fillId="12" borderId="9" xfId="0" applyFont="1" applyFill="1" applyBorder="1" applyAlignment="1">
      <alignment horizontal="center" vertical="center"/>
    </xf>
    <xf numFmtId="165" fontId="32" fillId="12" borderId="9" xfId="60" applyNumberFormat="1" applyFont="1" applyFill="1" applyBorder="1" applyAlignment="1">
      <alignment horizontal="center" vertical="center"/>
    </xf>
    <xf numFmtId="43" fontId="34" fillId="0" borderId="0" xfId="70" applyFont="1" applyFill="1" applyAlignment="1">
      <alignment horizontal="center" vertical="center"/>
    </xf>
    <xf numFmtId="43" fontId="34" fillId="0" borderId="0" xfId="70" applyFont="1" applyFill="1" applyAlignment="1">
      <alignment horizontal="left" vertical="center"/>
    </xf>
    <xf numFmtId="43" fontId="34" fillId="0" borderId="7" xfId="70" applyFont="1" applyFill="1" applyBorder="1" applyAlignment="1">
      <alignment horizontal="left" vertical="center"/>
    </xf>
    <xf numFmtId="43" fontId="34" fillId="0" borderId="7" xfId="70" applyFont="1" applyFill="1" applyBorder="1" applyAlignment="1">
      <alignment horizontal="center" vertical="center"/>
    </xf>
    <xf numFmtId="43" fontId="34" fillId="0" borderId="10" xfId="70" applyFont="1" applyFill="1" applyBorder="1" applyAlignment="1">
      <alignment horizontal="left" vertical="center"/>
    </xf>
    <xf numFmtId="43" fontId="34" fillId="0" borderId="10" xfId="70" applyFont="1" applyFill="1" applyBorder="1" applyAlignment="1">
      <alignment horizontal="center" vertical="center"/>
    </xf>
    <xf numFmtId="43" fontId="34" fillId="0" borderId="10" xfId="70" applyFont="1" applyFill="1" applyBorder="1" applyAlignment="1">
      <alignment vertical="center"/>
    </xf>
    <xf numFmtId="43" fontId="34" fillId="0" borderId="0" xfId="70" applyFont="1" applyFill="1" applyAlignment="1">
      <alignment vertical="center"/>
    </xf>
    <xf numFmtId="43" fontId="34" fillId="0" borderId="0" xfId="70" applyFont="1" applyFill="1" applyAlignment="1">
      <alignment horizontal="center" vertical="center"/>
    </xf>
    <xf numFmtId="43" fontId="34" fillId="13" borderId="8" xfId="70" applyFont="1" applyFill="1" applyBorder="1" applyAlignment="1">
      <alignment horizontal="center" vertical="center"/>
    </xf>
    <xf numFmtId="43" fontId="34" fillId="13" borderId="17" xfId="70" applyFont="1" applyFill="1" applyBorder="1" applyAlignment="1">
      <alignment horizontal="center" vertical="center"/>
    </xf>
    <xf numFmtId="43" fontId="34" fillId="13" borderId="18" xfId="70" applyFont="1" applyFill="1" applyBorder="1" applyAlignment="1">
      <alignment horizontal="center" vertical="center"/>
    </xf>
    <xf numFmtId="43" fontId="34" fillId="13" borderId="8" xfId="70" applyFont="1" applyFill="1" applyBorder="1" applyAlignment="1">
      <alignment horizontal="center" vertical="center"/>
    </xf>
    <xf numFmtId="43" fontId="34" fillId="13" borderId="9" xfId="70" applyFont="1" applyFill="1" applyBorder="1" applyAlignment="1">
      <alignment vertical="center"/>
    </xf>
    <xf numFmtId="43" fontId="34" fillId="13" borderId="9" xfId="70" applyFont="1" applyFill="1" applyBorder="1" applyAlignment="1">
      <alignment horizontal="center" vertical="center"/>
    </xf>
    <xf numFmtId="43" fontId="34" fillId="13" borderId="9" xfId="70" applyFont="1" applyFill="1" applyBorder="1" applyAlignment="1">
      <alignment horizontal="center" vertical="center"/>
    </xf>
    <xf numFmtId="0" fontId="34" fillId="0" borderId="5" xfId="76" applyNumberFormat="1" applyFont="1" applyFill="1" applyBorder="1" applyAlignment="1">
      <alignment horizontal="center" vertical="center"/>
    </xf>
    <xf numFmtId="43" fontId="34" fillId="0" borderId="5" xfId="76" applyFont="1" applyFill="1" applyBorder="1" applyAlignment="1">
      <alignment horizontal="left" vertical="center"/>
    </xf>
    <xf numFmtId="43" fontId="34" fillId="0" borderId="5" xfId="70" applyFont="1" applyFill="1" applyBorder="1" applyAlignment="1">
      <alignment horizontal="center" vertical="center"/>
    </xf>
    <xf numFmtId="43" fontId="34" fillId="0" borderId="5" xfId="76" applyFont="1" applyFill="1" applyBorder="1" applyAlignment="1">
      <alignment horizontal="center"/>
    </xf>
    <xf numFmtId="43" fontId="34" fillId="0" borderId="5" xfId="76" applyFont="1" applyFill="1" applyBorder="1" applyAlignment="1">
      <alignment horizontal="center" vertical="center"/>
    </xf>
    <xf numFmtId="43" fontId="34" fillId="0" borderId="7" xfId="76" applyFont="1" applyFill="1" applyBorder="1" applyAlignment="1">
      <alignment horizontal="center" vertical="center"/>
    </xf>
    <xf numFmtId="0" fontId="34" fillId="0" borderId="6" xfId="75" applyFont="1" applyBorder="1" applyAlignment="1">
      <alignment horizontal="center" vertical="center"/>
    </xf>
    <xf numFmtId="0" fontId="34" fillId="0" borderId="6" xfId="0" applyFont="1" applyBorder="1" applyAlignment="1">
      <alignment wrapText="1"/>
    </xf>
    <xf numFmtId="43" fontId="34" fillId="0" borderId="6" xfId="70" applyFont="1" applyFill="1" applyBorder="1" applyAlignment="1">
      <alignment horizontal="center" vertical="center"/>
    </xf>
    <xf numFmtId="43" fontId="34" fillId="0" borderId="6" xfId="76" applyFont="1" applyFill="1" applyBorder="1" applyAlignment="1">
      <alignment horizontal="center"/>
    </xf>
    <xf numFmtId="43" fontId="34" fillId="0" borderId="6" xfId="70" applyFont="1" applyFill="1" applyBorder="1"/>
    <xf numFmtId="43" fontId="34" fillId="0" borderId="6" xfId="76" applyFont="1" applyFill="1" applyBorder="1" applyAlignment="1">
      <alignment horizontal="center" vertical="center"/>
    </xf>
    <xf numFmtId="43" fontId="34" fillId="0" borderId="10" xfId="76" applyFont="1" applyFill="1" applyBorder="1"/>
    <xf numFmtId="0" fontId="34" fillId="0" borderId="6" xfId="70" applyNumberFormat="1" applyFont="1" applyFill="1" applyBorder="1" applyAlignment="1">
      <alignment horizontal="center" vertical="center"/>
    </xf>
    <xf numFmtId="43" fontId="34" fillId="0" borderId="10" xfId="76" applyFont="1" applyFill="1" applyBorder="1" applyAlignment="1">
      <alignment horizontal="center" vertical="center"/>
    </xf>
    <xf numFmtId="0" fontId="34" fillId="0" borderId="6" xfId="76" applyNumberFormat="1" applyFont="1" applyFill="1" applyBorder="1" applyAlignment="1">
      <alignment horizontal="center" vertical="center"/>
    </xf>
    <xf numFmtId="43" fontId="34" fillId="0" borderId="6" xfId="76" applyFont="1" applyFill="1" applyBorder="1" applyAlignment="1">
      <alignment vertical="center"/>
    </xf>
    <xf numFmtId="0" fontId="34" fillId="0" borderId="6" xfId="83" applyFont="1" applyBorder="1" applyAlignment="1">
      <alignment horizontal="center" vertical="top"/>
    </xf>
    <xf numFmtId="43" fontId="34" fillId="0" borderId="5" xfId="70" applyFont="1" applyFill="1" applyBorder="1" applyAlignment="1">
      <alignment vertical="center"/>
    </xf>
    <xf numFmtId="0" fontId="34" fillId="0" borderId="27" xfId="70" applyNumberFormat="1" applyFont="1" applyFill="1" applyBorder="1" applyAlignment="1" applyProtection="1">
      <alignment horizontal="center" vertical="center"/>
    </xf>
    <xf numFmtId="43" fontId="34" fillId="0" borderId="27" xfId="70" applyFont="1" applyFill="1" applyBorder="1" applyAlignment="1" applyProtection="1">
      <alignment horizontal="center" vertical="center" shrinkToFit="1"/>
    </xf>
    <xf numFmtId="43" fontId="34" fillId="0" borderId="27" xfId="70" applyFont="1" applyFill="1" applyBorder="1" applyAlignment="1" applyProtection="1">
      <alignment horizontal="center" vertical="center"/>
    </xf>
    <xf numFmtId="43" fontId="34" fillId="0" borderId="27" xfId="70" applyFont="1" applyFill="1" applyBorder="1" applyAlignment="1">
      <alignment vertical="center"/>
    </xf>
    <xf numFmtId="43" fontId="34" fillId="0" borderId="27" xfId="70" applyFont="1" applyFill="1" applyBorder="1" applyAlignment="1">
      <alignment horizontal="center" vertical="center"/>
    </xf>
    <xf numFmtId="43" fontId="34" fillId="0" borderId="0" xfId="70" applyFont="1" applyFill="1" applyAlignment="1">
      <alignment vertical="center"/>
    </xf>
    <xf numFmtId="179" fontId="34" fillId="0" borderId="0" xfId="70" applyNumberFormat="1" applyFont="1" applyFill="1" applyAlignment="1">
      <alignment vertical="center"/>
    </xf>
    <xf numFmtId="0" fontId="34" fillId="0" borderId="0" xfId="0" applyFont="1"/>
    <xf numFmtId="43" fontId="26" fillId="0" borderId="0" xfId="70" applyFont="1" applyFill="1" applyAlignment="1">
      <alignment vertical="center"/>
    </xf>
    <xf numFmtId="0" fontId="35" fillId="0" borderId="0" xfId="0" applyFont="1"/>
    <xf numFmtId="0" fontId="36" fillId="0" borderId="0" xfId="0" applyFont="1" applyAlignment="1">
      <alignment horizontal="center"/>
    </xf>
    <xf numFmtId="165" fontId="37" fillId="6" borderId="0" xfId="60" applyNumberFormat="1" applyFont="1" applyFill="1" applyAlignment="1">
      <alignment horizontal="center"/>
    </xf>
    <xf numFmtId="165" fontId="35" fillId="6" borderId="7" xfId="60" applyNumberFormat="1" applyFont="1" applyFill="1" applyBorder="1"/>
    <xf numFmtId="165" fontId="35" fillId="6" borderId="10" xfId="60" applyNumberFormat="1" applyFont="1" applyFill="1" applyBorder="1" applyAlignment="1">
      <alignment horizontal="left"/>
    </xf>
    <xf numFmtId="165" fontId="35" fillId="6" borderId="10" xfId="60" applyNumberFormat="1" applyFont="1" applyFill="1" applyBorder="1"/>
    <xf numFmtId="165" fontId="35" fillId="6" borderId="0" xfId="60" applyNumberFormat="1" applyFont="1" applyFill="1" applyBorder="1" applyAlignment="1">
      <alignment horizontal="center"/>
    </xf>
    <xf numFmtId="165" fontId="35" fillId="6" borderId="11" xfId="60" applyNumberFormat="1" applyFont="1" applyFill="1" applyBorder="1" applyAlignment="1">
      <alignment horizontal="center"/>
    </xf>
    <xf numFmtId="165" fontId="38" fillId="10" borderId="8" xfId="60" applyNumberFormat="1" applyFont="1" applyFill="1" applyBorder="1" applyAlignment="1">
      <alignment horizontal="center" vertical="center"/>
    </xf>
    <xf numFmtId="0" fontId="38" fillId="10" borderId="9" xfId="0" applyFont="1" applyFill="1" applyBorder="1" applyAlignment="1">
      <alignment vertical="center"/>
    </xf>
    <xf numFmtId="165" fontId="38" fillId="10" borderId="9" xfId="60" applyNumberFormat="1" applyFont="1" applyFill="1" applyBorder="1" applyAlignment="1">
      <alignment horizontal="center" vertical="center"/>
    </xf>
    <xf numFmtId="165" fontId="35" fillId="6" borderId="5" xfId="60" applyNumberFormat="1" applyFont="1" applyFill="1" applyBorder="1" applyAlignment="1">
      <alignment horizontal="left"/>
    </xf>
    <xf numFmtId="165" fontId="35" fillId="6" borderId="12" xfId="60" applyNumberFormat="1" applyFont="1" applyFill="1" applyBorder="1"/>
    <xf numFmtId="164" fontId="35" fillId="6" borderId="5" xfId="60" applyNumberFormat="1" applyFont="1" applyFill="1" applyBorder="1"/>
    <xf numFmtId="178" fontId="35" fillId="6" borderId="5" xfId="60" applyNumberFormat="1" applyFont="1" applyFill="1" applyBorder="1"/>
    <xf numFmtId="43" fontId="35" fillId="6" borderId="5" xfId="70" applyFont="1" applyFill="1" applyBorder="1"/>
    <xf numFmtId="165" fontId="35" fillId="6" borderId="5" xfId="60" applyNumberFormat="1" applyFont="1" applyFill="1" applyBorder="1"/>
    <xf numFmtId="165" fontId="35" fillId="6" borderId="5" xfId="60" applyNumberFormat="1" applyFont="1" applyFill="1" applyBorder="1" applyAlignment="1">
      <alignment horizontal="center"/>
    </xf>
    <xf numFmtId="43" fontId="35" fillId="6" borderId="5" xfId="60" applyNumberFormat="1" applyFont="1" applyFill="1" applyBorder="1"/>
    <xf numFmtId="164" fontId="35" fillId="6" borderId="5" xfId="60" applyNumberFormat="1" applyFont="1" applyFill="1" applyBorder="1" applyAlignment="1">
      <alignment horizontal="left"/>
    </xf>
    <xf numFmtId="165" fontId="35" fillId="6" borderId="22" xfId="60" applyNumberFormat="1" applyFont="1" applyFill="1" applyBorder="1"/>
    <xf numFmtId="43" fontId="35" fillId="0" borderId="0" xfId="0" applyNumberFormat="1" applyFont="1"/>
    <xf numFmtId="165" fontId="35" fillId="8" borderId="23" xfId="60" applyNumberFormat="1" applyFont="1" applyFill="1" applyBorder="1" applyAlignment="1">
      <alignment horizontal="center"/>
    </xf>
    <xf numFmtId="165" fontId="35" fillId="8" borderId="5" xfId="60" applyNumberFormat="1" applyFont="1" applyFill="1" applyBorder="1"/>
    <xf numFmtId="165" fontId="35" fillId="8" borderId="5" xfId="60" applyNumberFormat="1" applyFont="1" applyFill="1" applyBorder="1" applyAlignment="1">
      <alignment horizontal="left"/>
    </xf>
    <xf numFmtId="165" fontId="35" fillId="6" borderId="21" xfId="60" applyNumberFormat="1" applyFont="1" applyFill="1" applyBorder="1"/>
    <xf numFmtId="165" fontId="35" fillId="8" borderId="21" xfId="60" applyNumberFormat="1" applyFont="1" applyFill="1" applyBorder="1" applyAlignment="1">
      <alignment horizontal="left"/>
    </xf>
    <xf numFmtId="165" fontId="35" fillId="6" borderId="20" xfId="60" applyNumberFormat="1" applyFont="1" applyFill="1" applyBorder="1"/>
    <xf numFmtId="43" fontId="35" fillId="6" borderId="21" xfId="60" applyNumberFormat="1" applyFont="1" applyFill="1" applyBorder="1"/>
    <xf numFmtId="165" fontId="35" fillId="0" borderId="0" xfId="60" applyNumberFormat="1" applyFont="1"/>
    <xf numFmtId="165" fontId="35" fillId="0" borderId="24" xfId="60" applyNumberFormat="1" applyFont="1" applyBorder="1" applyAlignment="1">
      <alignment horizontal="right"/>
    </xf>
    <xf numFmtId="165" fontId="35" fillId="0" borderId="14" xfId="60" applyNumberFormat="1" applyFont="1" applyBorder="1" applyAlignment="1">
      <alignment horizontal="right"/>
    </xf>
    <xf numFmtId="43" fontId="35" fillId="9" borderId="9" xfId="70" applyFont="1" applyFill="1" applyBorder="1"/>
    <xf numFmtId="0" fontId="39" fillId="0" borderId="0" xfId="0" applyFont="1"/>
    <xf numFmtId="165" fontId="35" fillId="6" borderId="0" xfId="60" applyNumberFormat="1" applyFont="1" applyFill="1" applyBorder="1" applyAlignment="1">
      <alignment vertical="center"/>
    </xf>
    <xf numFmtId="165" fontId="35" fillId="0" borderId="0" xfId="60" quotePrefix="1" applyNumberFormat="1" applyFont="1" applyBorder="1" applyAlignment="1">
      <alignment horizontal="left" vertical="center"/>
    </xf>
    <xf numFmtId="165" fontId="35" fillId="0" borderId="0" xfId="60" applyNumberFormat="1" applyFont="1" applyBorder="1" applyAlignment="1">
      <alignment vertical="center"/>
    </xf>
    <xf numFmtId="0" fontId="35" fillId="0" borderId="0" xfId="0" applyFont="1" applyAlignment="1">
      <alignment vertical="center"/>
    </xf>
    <xf numFmtId="165" fontId="35" fillId="0" borderId="0" xfId="60" applyNumberFormat="1" applyFont="1" applyAlignment="1">
      <alignment horizontal="left" vertical="center"/>
    </xf>
    <xf numFmtId="165" fontId="35" fillId="0" borderId="0" xfId="60" applyNumberFormat="1" applyFont="1" applyAlignment="1">
      <alignment vertical="center"/>
    </xf>
    <xf numFmtId="165" fontId="40" fillId="6" borderId="0" xfId="60" quotePrefix="1" applyNumberFormat="1" applyFont="1" applyFill="1" applyBorder="1" applyAlignment="1">
      <alignment horizontal="center" vertical="center"/>
    </xf>
    <xf numFmtId="165" fontId="40" fillId="6" borderId="0" xfId="60" quotePrefix="1" applyNumberFormat="1" applyFont="1" applyFill="1" applyBorder="1" applyAlignment="1">
      <alignment vertical="center"/>
    </xf>
    <xf numFmtId="165" fontId="40" fillId="6" borderId="0" xfId="60" quotePrefix="1" applyNumberFormat="1" applyFont="1" applyFill="1" applyBorder="1" applyAlignment="1">
      <alignment horizontal="center" vertical="center"/>
    </xf>
    <xf numFmtId="165" fontId="35" fillId="6" borderId="0" xfId="60" applyNumberFormat="1" applyFont="1" applyFill="1" applyBorder="1" applyAlignment="1">
      <alignment horizontal="center" vertical="center"/>
    </xf>
    <xf numFmtId="165" fontId="35" fillId="0" borderId="0" xfId="60" applyNumberFormat="1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165" fontId="40" fillId="6" borderId="0" xfId="60" quotePrefix="1" applyNumberFormat="1" applyFont="1" applyFill="1" applyBorder="1" applyAlignment="1">
      <alignment horizontal="left" vertical="center"/>
    </xf>
    <xf numFmtId="0" fontId="35" fillId="0" borderId="0" xfId="0" applyFont="1" applyAlignment="1">
      <alignment horizontal="center"/>
    </xf>
    <xf numFmtId="165" fontId="35" fillId="0" borderId="0" xfId="60" applyNumberFormat="1" applyFont="1" applyAlignment="1">
      <alignment horizontal="center"/>
    </xf>
    <xf numFmtId="0" fontId="35" fillId="0" borderId="0" xfId="0" applyFont="1" applyAlignment="1">
      <alignment horizontal="left"/>
    </xf>
    <xf numFmtId="165" fontId="32" fillId="0" borderId="0" xfId="60" applyNumberFormat="1" applyFont="1" applyAlignment="1">
      <alignment vertical="center"/>
    </xf>
    <xf numFmtId="165" fontId="32" fillId="0" borderId="0" xfId="60" quotePrefix="1" applyNumberFormat="1" applyFont="1" applyAlignment="1">
      <alignment horizontal="left" vertical="center"/>
    </xf>
    <xf numFmtId="0" fontId="32" fillId="0" borderId="0" xfId="0" applyFont="1" applyAlignment="1">
      <alignment vertical="center"/>
    </xf>
    <xf numFmtId="165" fontId="32" fillId="7" borderId="7" xfId="60" quotePrefix="1" applyNumberFormat="1" applyFont="1" applyFill="1" applyBorder="1" applyAlignment="1">
      <alignment horizontal="left" vertical="center"/>
    </xf>
    <xf numFmtId="165" fontId="32" fillId="7" borderId="7" xfId="60" applyNumberFormat="1" applyFont="1" applyFill="1" applyBorder="1" applyAlignment="1">
      <alignment vertical="center"/>
    </xf>
    <xf numFmtId="165" fontId="32" fillId="7" borderId="10" xfId="60" quotePrefix="1" applyNumberFormat="1" applyFont="1" applyFill="1" applyBorder="1" applyAlignment="1">
      <alignment horizontal="left" vertical="center"/>
    </xf>
    <xf numFmtId="165" fontId="32" fillId="7" borderId="10" xfId="60" applyNumberFormat="1" applyFont="1" applyFill="1" applyBorder="1" applyAlignment="1">
      <alignment vertical="center"/>
    </xf>
    <xf numFmtId="165" fontId="32" fillId="6" borderId="10" xfId="60" applyNumberFormat="1" applyFont="1" applyFill="1" applyBorder="1" applyAlignment="1">
      <alignment horizontal="left" vertical="center"/>
    </xf>
    <xf numFmtId="165" fontId="32" fillId="6" borderId="10" xfId="60" applyNumberFormat="1" applyFont="1" applyFill="1" applyBorder="1" applyAlignment="1">
      <alignment vertical="center"/>
    </xf>
    <xf numFmtId="165" fontId="32" fillId="7" borderId="0" xfId="60" applyNumberFormat="1" applyFont="1" applyFill="1" applyAlignment="1">
      <alignment vertical="center"/>
    </xf>
    <xf numFmtId="165" fontId="32" fillId="0" borderId="5" xfId="60" applyNumberFormat="1" applyFont="1" applyBorder="1" applyAlignment="1">
      <alignment vertical="center"/>
    </xf>
    <xf numFmtId="165" fontId="32" fillId="0" borderId="5" xfId="60" applyNumberFormat="1" applyFont="1" applyBorder="1" applyAlignment="1">
      <alignment horizontal="left" vertical="center"/>
    </xf>
    <xf numFmtId="43" fontId="32" fillId="6" borderId="5" xfId="70" applyFont="1" applyFill="1" applyBorder="1" applyAlignment="1">
      <alignment vertical="center"/>
    </xf>
    <xf numFmtId="165" fontId="32" fillId="0" borderId="19" xfId="60" applyNumberFormat="1" applyFont="1" applyBorder="1" applyAlignment="1">
      <alignment vertical="center"/>
    </xf>
    <xf numFmtId="165" fontId="32" fillId="0" borderId="19" xfId="60" applyNumberFormat="1" applyFont="1" applyBorder="1" applyAlignment="1">
      <alignment horizontal="left" vertical="center"/>
    </xf>
    <xf numFmtId="43" fontId="32" fillId="0" borderId="19" xfId="60" applyNumberFormat="1" applyFont="1" applyBorder="1" applyAlignment="1">
      <alignment vertical="center"/>
    </xf>
    <xf numFmtId="165" fontId="32" fillId="0" borderId="21" xfId="60" applyNumberFormat="1" applyFont="1" applyBorder="1" applyAlignment="1">
      <alignment vertical="center"/>
    </xf>
    <xf numFmtId="165" fontId="32" fillId="0" borderId="21" xfId="60" applyNumberFormat="1" applyFont="1" applyBorder="1" applyAlignment="1">
      <alignment horizontal="left" vertical="center"/>
    </xf>
    <xf numFmtId="43" fontId="32" fillId="0" borderId="21" xfId="60" applyNumberFormat="1" applyFont="1" applyBorder="1" applyAlignment="1">
      <alignment vertical="center"/>
    </xf>
    <xf numFmtId="43" fontId="32" fillId="0" borderId="0" xfId="0" applyNumberFormat="1" applyFont="1" applyAlignment="1">
      <alignment vertical="center"/>
    </xf>
    <xf numFmtId="43" fontId="32" fillId="0" borderId="4" xfId="70" applyFont="1" applyBorder="1" applyAlignment="1">
      <alignment vertical="center"/>
    </xf>
    <xf numFmtId="0" fontId="32" fillId="0" borderId="22" xfId="0" applyFont="1" applyBorder="1" applyAlignment="1">
      <alignment vertical="center"/>
    </xf>
    <xf numFmtId="9" fontId="32" fillId="0" borderId="0" xfId="86" applyFont="1" applyAlignment="1">
      <alignment vertical="center"/>
    </xf>
    <xf numFmtId="165" fontId="32" fillId="0" borderId="0" xfId="60" quotePrefix="1" applyNumberFormat="1" applyFont="1" applyBorder="1" applyAlignment="1">
      <alignment horizontal="left" vertical="center"/>
    </xf>
    <xf numFmtId="165" fontId="32" fillId="0" borderId="0" xfId="60" applyNumberFormat="1" applyFont="1" applyBorder="1" applyAlignment="1">
      <alignment vertical="center"/>
    </xf>
    <xf numFmtId="165" fontId="41" fillId="6" borderId="0" xfId="60" quotePrefix="1" applyNumberFormat="1" applyFont="1" applyFill="1" applyBorder="1" applyAlignment="1">
      <alignment horizontal="center" vertical="center"/>
    </xf>
    <xf numFmtId="165" fontId="41" fillId="6" borderId="0" xfId="60" quotePrefix="1" applyNumberFormat="1" applyFont="1" applyFill="1" applyBorder="1" applyAlignment="1">
      <alignment vertical="center"/>
    </xf>
    <xf numFmtId="165" fontId="41" fillId="6" borderId="0" xfId="60" quotePrefix="1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165" fontId="32" fillId="6" borderId="0" xfId="60" applyNumberFormat="1" applyFont="1" applyFill="1" applyBorder="1" applyAlignment="1">
      <alignment horizontal="center" vertical="center"/>
    </xf>
    <xf numFmtId="165" fontId="32" fillId="0" borderId="0" xfId="60" applyNumberFormat="1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165" fontId="41" fillId="6" borderId="0" xfId="60" quotePrefix="1" applyNumberFormat="1" applyFont="1" applyFill="1" applyBorder="1" applyAlignment="1">
      <alignment horizontal="left" vertical="center"/>
    </xf>
  </cellXfs>
  <cellStyles count="87">
    <cellStyle name=",;F'KOIT[[WAAHK" xfId="1" xr:uid="{00000000-0005-0000-0000-000000000000}"/>
    <cellStyle name="?? [0.00]_????" xfId="2" xr:uid="{00000000-0005-0000-0000-000001000000}"/>
    <cellStyle name="?? [0]_PERSONAL" xfId="3" xr:uid="{00000000-0005-0000-0000-000002000000}"/>
    <cellStyle name="???? [0.00]_????" xfId="4" xr:uid="{00000000-0005-0000-0000-000003000000}"/>
    <cellStyle name="??????[0]_PERSONAL" xfId="5" xr:uid="{00000000-0005-0000-0000-000004000000}"/>
    <cellStyle name="??????PERSONAL" xfId="6" xr:uid="{00000000-0005-0000-0000-000005000000}"/>
    <cellStyle name="?????[0]_PERSONAL" xfId="7" xr:uid="{00000000-0005-0000-0000-000006000000}"/>
    <cellStyle name="?????PERSONAL" xfId="8" xr:uid="{00000000-0005-0000-0000-000007000000}"/>
    <cellStyle name="????_????" xfId="9" xr:uid="{00000000-0005-0000-0000-000008000000}"/>
    <cellStyle name="???[0]_PERSONAL" xfId="10" xr:uid="{00000000-0005-0000-0000-000009000000}"/>
    <cellStyle name="???_PERSONAL" xfId="11" xr:uid="{00000000-0005-0000-0000-00000A000000}"/>
    <cellStyle name="??_??" xfId="12" xr:uid="{00000000-0005-0000-0000-00000B000000}"/>
    <cellStyle name="?@??laroux" xfId="13" xr:uid="{00000000-0005-0000-0000-00000C000000}"/>
    <cellStyle name="=C:\WINDOWS\SYSTEM32\COMMAND.COM" xfId="14" xr:uid="{00000000-0005-0000-0000-00000D000000}"/>
    <cellStyle name="a" xfId="64" xr:uid="{00000000-0005-0000-0000-00000E000000}"/>
    <cellStyle name="abc" xfId="15" xr:uid="{00000000-0005-0000-0000-00000F000000}"/>
    <cellStyle name="Calc Currency (0)" xfId="16" xr:uid="{00000000-0005-0000-0000-000010000000}"/>
    <cellStyle name="Calc Currency (2)" xfId="17" xr:uid="{00000000-0005-0000-0000-000011000000}"/>
    <cellStyle name="Calc Percent (0)" xfId="18" xr:uid="{00000000-0005-0000-0000-000012000000}"/>
    <cellStyle name="Calc Percent (1)" xfId="19" xr:uid="{00000000-0005-0000-0000-000013000000}"/>
    <cellStyle name="Calc Percent (2)" xfId="20" xr:uid="{00000000-0005-0000-0000-000014000000}"/>
    <cellStyle name="Calc Units (0)" xfId="21" xr:uid="{00000000-0005-0000-0000-000015000000}"/>
    <cellStyle name="Calc Units (1)" xfId="22" xr:uid="{00000000-0005-0000-0000-000016000000}"/>
    <cellStyle name="Calc Units (2)" xfId="23" xr:uid="{00000000-0005-0000-0000-000017000000}"/>
    <cellStyle name="Comma" xfId="70" builtinId="3"/>
    <cellStyle name="Comma [00]" xfId="24" xr:uid="{00000000-0005-0000-0000-000019000000}"/>
    <cellStyle name="Comma 10" xfId="85" xr:uid="{D4114BC1-1B0A-487C-9C06-9480CE04BF15}"/>
    <cellStyle name="Comma 2" xfId="65" xr:uid="{00000000-0005-0000-0000-00001A000000}"/>
    <cellStyle name="Comma 2 2" xfId="76" xr:uid="{00000000-0005-0000-0000-00001B000000}"/>
    <cellStyle name="Comma 2 4" xfId="84" xr:uid="{AB87A18A-B25B-46C8-9F4E-D52C6AB6EA41}"/>
    <cellStyle name="company_title" xfId="25" xr:uid="{00000000-0005-0000-0000-00001C000000}"/>
    <cellStyle name="Currency [00]" xfId="26" xr:uid="{00000000-0005-0000-0000-00001D000000}"/>
    <cellStyle name="Date Short" xfId="27" xr:uid="{00000000-0005-0000-0000-00001E000000}"/>
    <cellStyle name="date_format" xfId="28" xr:uid="{00000000-0005-0000-0000-00001F000000}"/>
    <cellStyle name="Enter Currency (0)" xfId="29" xr:uid="{00000000-0005-0000-0000-000020000000}"/>
    <cellStyle name="Enter Currency (2)" xfId="30" xr:uid="{00000000-0005-0000-0000-000021000000}"/>
    <cellStyle name="Enter Units (0)" xfId="31" xr:uid="{00000000-0005-0000-0000-000022000000}"/>
    <cellStyle name="Enter Units (1)" xfId="32" xr:uid="{00000000-0005-0000-0000-000023000000}"/>
    <cellStyle name="Enter Units (2)" xfId="33" xr:uid="{00000000-0005-0000-0000-000024000000}"/>
    <cellStyle name="Grey" xfId="34" xr:uid="{00000000-0005-0000-0000-000025000000}"/>
    <cellStyle name="Header1" xfId="35" xr:uid="{00000000-0005-0000-0000-000026000000}"/>
    <cellStyle name="Header2" xfId="36" xr:uid="{00000000-0005-0000-0000-000027000000}"/>
    <cellStyle name="Input [yellow]" xfId="37" xr:uid="{00000000-0005-0000-0000-000028000000}"/>
    <cellStyle name="Link Currency (0)" xfId="38" xr:uid="{00000000-0005-0000-0000-000029000000}"/>
    <cellStyle name="Link Currency (2)" xfId="39" xr:uid="{00000000-0005-0000-0000-00002A000000}"/>
    <cellStyle name="Link Units (0)" xfId="40" xr:uid="{00000000-0005-0000-0000-00002B000000}"/>
    <cellStyle name="Link Units (1)" xfId="41" xr:uid="{00000000-0005-0000-0000-00002C000000}"/>
    <cellStyle name="Link Units (2)" xfId="42" xr:uid="{00000000-0005-0000-0000-00002D000000}"/>
    <cellStyle name="no dec" xfId="66" xr:uid="{00000000-0005-0000-0000-00002E000000}"/>
    <cellStyle name="Normal" xfId="0" builtinId="0"/>
    <cellStyle name="Normal - Style1" xfId="43" xr:uid="{00000000-0005-0000-0000-000030000000}"/>
    <cellStyle name="Normal 2" xfId="75" xr:uid="{00000000-0005-0000-0000-000031000000}"/>
    <cellStyle name="Normal 2 3" xfId="83" xr:uid="{FBBD1344-8810-4226-8FB1-2702D27B150F}"/>
    <cellStyle name="Normal 2 4" xfId="77" xr:uid="{00000000-0005-0000-0000-000032000000}"/>
    <cellStyle name="Normal 3" xfId="79" xr:uid="{00000000-0005-0000-0000-000033000000}"/>
    <cellStyle name="ParaBirimi [0]_RESULTS" xfId="44" xr:uid="{00000000-0005-0000-0000-000034000000}"/>
    <cellStyle name="ParaBirimi_RESULTS" xfId="45" xr:uid="{00000000-0005-0000-0000-000035000000}"/>
    <cellStyle name="Percent" xfId="86" builtinId="5"/>
    <cellStyle name="Percent [0]" xfId="46" xr:uid="{00000000-0005-0000-0000-000036000000}"/>
    <cellStyle name="Percent [00]" xfId="47" xr:uid="{00000000-0005-0000-0000-000037000000}"/>
    <cellStyle name="Percent [2]" xfId="48" xr:uid="{00000000-0005-0000-0000-000038000000}"/>
    <cellStyle name="PrePop Currency (0)" xfId="49" xr:uid="{00000000-0005-0000-0000-000039000000}"/>
    <cellStyle name="PrePop Currency (2)" xfId="50" xr:uid="{00000000-0005-0000-0000-00003A000000}"/>
    <cellStyle name="PrePop Units (0)" xfId="51" xr:uid="{00000000-0005-0000-0000-00003B000000}"/>
    <cellStyle name="PrePop Units (1)" xfId="52" xr:uid="{00000000-0005-0000-0000-00003C000000}"/>
    <cellStyle name="PrePop Units (2)" xfId="53" xr:uid="{00000000-0005-0000-0000-00003D000000}"/>
    <cellStyle name="report_title" xfId="54" xr:uid="{00000000-0005-0000-0000-00003E000000}"/>
    <cellStyle name="Text Indent A" xfId="55" xr:uid="{00000000-0005-0000-0000-00003F000000}"/>
    <cellStyle name="Text Indent B" xfId="56" xr:uid="{00000000-0005-0000-0000-000040000000}"/>
    <cellStyle name="Text Indent C" xfId="57" xr:uid="{00000000-0005-0000-0000-000041000000}"/>
    <cellStyle name="Virg? [0]_RESULTS" xfId="58" xr:uid="{00000000-0005-0000-0000-000042000000}"/>
    <cellStyle name="Virg?_RESULTS" xfId="59" xr:uid="{00000000-0005-0000-0000-000043000000}"/>
    <cellStyle name="เครื่องหมายจุลภาค 10" xfId="78" xr:uid="{00000000-0005-0000-0000-000044000000}"/>
    <cellStyle name="เครื่องหมายจุลภาค 2" xfId="67" xr:uid="{00000000-0005-0000-0000-000045000000}"/>
    <cellStyle name="เครื่องหมายจุลภาค 2 2" xfId="62" xr:uid="{00000000-0005-0000-0000-000046000000}"/>
    <cellStyle name="เครื่องหมายจุลภาค 3" xfId="63" xr:uid="{00000000-0005-0000-0000-000047000000}"/>
    <cellStyle name="เครื่องหมายจุลภาค 4" xfId="72" xr:uid="{00000000-0005-0000-0000-000048000000}"/>
    <cellStyle name="เครื่องหมายจุลภาค 9" xfId="82" xr:uid="{440BC273-5184-4A1D-BE83-B3781819ECCD}"/>
    <cellStyle name="เครื่องหมายจุลภาค_5008 อาคารสำนักงานคณะกรรมการเลือกตั้งจ.ภูเก็ต" xfId="68" xr:uid="{00000000-0005-0000-0000-000049000000}"/>
    <cellStyle name="เครื่องหมายสกุลเงิน [0]_PERSONAL" xfId="60" xr:uid="{00000000-0005-0000-0000-00004A000000}"/>
    <cellStyle name="ปกติ 2" xfId="69" xr:uid="{00000000-0005-0000-0000-00004B000000}"/>
    <cellStyle name="ปกติ 2 2" xfId="61" xr:uid="{00000000-0005-0000-0000-00004C000000}"/>
    <cellStyle name="ปกติ 2 3" xfId="73" xr:uid="{00000000-0005-0000-0000-00004D000000}"/>
    <cellStyle name="ปกติ 3" xfId="74" xr:uid="{00000000-0005-0000-0000-00004E000000}"/>
    <cellStyle name="ปกติ 4" xfId="81" xr:uid="{FBE2716F-F7EC-41CF-8A97-64524F534926}"/>
    <cellStyle name="ปกติ 5" xfId="71" xr:uid="{00000000-0005-0000-0000-00004F000000}"/>
    <cellStyle name="ปกติ 7" xfId="80" xr:uid="{CC4789DB-580B-4B02-996B-9CC8DE04E643}"/>
  </cellStyles>
  <dxfs count="0"/>
  <tableStyles count="0" defaultTableStyle="TableStyleMedium9" defaultPivotStyle="PivotStyleLight16"/>
  <colors>
    <mruColors>
      <color rgb="FFFFCC00"/>
      <color rgb="FF0000CC"/>
      <color rgb="FFFFEEA7"/>
      <color rgb="FFFFEBFF"/>
      <color rgb="FFEAF0F6"/>
      <color rgb="FF333399"/>
      <color rgb="FFCCFFCC"/>
      <color rgb="FFFFE7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nukul\My%20Documents\&#3585;&#3619;&#3619;&#3617;&#3585;&#3634;&#3619;&#3585;&#3635;&#3627;&#3609;&#3604;&#3619;&#3634;&#3588;&#3634;&#3585;&#3621;&#3634;&#3591;%20&#3592;.&#3629;&#3640;&#3610;&#3621;\Documents%20and%20Settings\Administrator\My%20Documents\&#3626;&#3635;&#3648;&#3609;&#3634;&#3586;&#3629;&#3591;%20&#3619;&#3634;&#3588;&#3634;&#3585;&#3621;&#3634;&#3591;_&#3624;&#3634;&#3621;&#3611;&#3585;&#3588;&#3619;&#3629;&#3591;&#3626;&#3591;&#3586;&#3621;&#363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muti365-my.sharepoint.com/personal/sayun_kh_rmuti_ac_th/Documents/&#3648;&#3629;&#3585;&#3626;&#3634;&#3619;%20&#3617;&#3607;&#3619;%20(&#3607;&#3635;&#3649;&#3610;&#3610;)/&#3591;&#3634;&#3609;%20(RMUTI)/&#3624;&#3641;&#3609;&#3618;&#3660;%20&#3627;&#3609;&#3629;&#3591;&#3619;&#3632;&#3648;&#3623;&#3637;&#3618;&#3591;/&#3627;&#3621;&#3633;&#3591;&#3588;&#3634;&#3588;&#3621;&#3640;&#3617;&#3627;&#3617;&#3657;&#3629;&#3649;&#3611;&#3621;&#3591;%20&#3609;&#3623;&#3633;&#3605;&#3585;&#3619;&#3619;&#3617;&#3585;&#3634;&#3619;&#3648;&#3585;&#3625;&#3605;&#3619;/3%20&#3611;&#3619;&#3636;&#3617;&#3634;&#3603;&#3649;&#3621;&#3632;&#3619;&#3634;&#3588;&#3634;0/BOQ_&#3627;&#3621;&#3633;&#3591;&#3588;&#3634;&#3627;&#3617;&#3657;&#3629;&#3649;&#3611;&#3621;&#3591;&#3609;&#3623;&#3633;&#3605;&#3585;&#3619;&#3619;&#3617;%20&#3649;&#3585;&#3657;&#3652;&#3586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อาคาร"/>
      <sheetName val="ภูมิทัศน์"/>
      <sheetName val="เครื่องเสียง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ผ่อง"/>
      <sheetName val="รายละเอียดค่าใช้จ่ายพิเศษ"/>
      <sheetName val="ปร.4"/>
      <sheetName val="ปร.5(ก)"/>
      <sheetName val="ปร.6"/>
      <sheetName val="ชื่อโครงการ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แบบเลขที่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32" zoomScaleSheetLayoutView="4" workbookViewId="0"/>
  </sheetViews>
  <sheetFormatPr defaultRowHeight="21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0"/>
  <sheetViews>
    <sheetView showGridLines="0" tabSelected="1" topLeftCell="A23" zoomScaleNormal="100" zoomScaleSheetLayoutView="100" workbookViewId="0">
      <selection activeCell="B16" sqref="B16"/>
    </sheetView>
  </sheetViews>
  <sheetFormatPr defaultColWidth="7.5" defaultRowHeight="24" zeroHeight="1"/>
  <cols>
    <col min="1" max="1" width="9.1640625" style="120" customWidth="1"/>
    <col min="2" max="2" width="59" style="120" customWidth="1"/>
    <col min="3" max="3" width="26.1640625" style="120" customWidth="1"/>
    <col min="4" max="4" width="22.6640625" style="120" customWidth="1"/>
    <col min="5" max="7" width="7.5" style="120"/>
    <col min="8" max="8" width="32.1640625" style="120" customWidth="1"/>
    <col min="9" max="16384" width="7.5" style="120"/>
  </cols>
  <sheetData>
    <row r="1" spans="1:4" ht="21" customHeight="1">
      <c r="A1" s="118"/>
      <c r="B1" s="119" t="s">
        <v>39</v>
      </c>
      <c r="C1" s="19" t="s">
        <v>40</v>
      </c>
      <c r="D1" s="19"/>
    </row>
    <row r="2" spans="1:4" ht="21" customHeight="1">
      <c r="A2" s="20" t="s">
        <v>41</v>
      </c>
      <c r="B2" s="20"/>
      <c r="C2" s="20"/>
      <c r="D2" s="20"/>
    </row>
    <row r="3" spans="1:4" ht="21" customHeight="1">
      <c r="A3" s="1"/>
      <c r="B3" s="1"/>
      <c r="C3" s="1"/>
      <c r="D3" s="1"/>
    </row>
    <row r="4" spans="1:4" ht="21" customHeight="1">
      <c r="A4" s="121" t="str">
        <f>ชื่อโครงการ!A2</f>
        <v>ชื่อโครงการ :ไฟฟ้าส่องสว่างถนนในฟาร์มเกษตร</v>
      </c>
      <c r="B4" s="122"/>
      <c r="C4" s="122"/>
      <c r="D4" s="122"/>
    </row>
    <row r="5" spans="1:4" ht="21" customHeight="1">
      <c r="A5" s="121" t="str">
        <f>ชื่อโครงการ!A3</f>
        <v xml:space="preserve">                 ตำบลหนองระเวียง  อำเภอเมืองนครราชสีมา  จังหวัดนครราชสีมา จำนวน 1 รายการ</v>
      </c>
      <c r="B5" s="122"/>
      <c r="C5" s="122"/>
      <c r="D5" s="122"/>
    </row>
    <row r="6" spans="1:4" ht="21" customHeight="1">
      <c r="A6" s="123" t="str">
        <f>ชื่อโครงการ!A11</f>
        <v>สถานที่ก่อสร้าง : 77 หมู่7 ตำบลหนองระเวียง  อำเภอเมืองนครราชสีมา  จังหวัดนครราชสีมา</v>
      </c>
      <c r="B6" s="124"/>
      <c r="C6" s="124"/>
      <c r="D6" s="124"/>
    </row>
    <row r="7" spans="1:4" ht="21" customHeight="1">
      <c r="A7" s="124" t="s">
        <v>42</v>
      </c>
      <c r="B7" s="124"/>
      <c r="C7" s="124"/>
      <c r="D7" s="124"/>
    </row>
    <row r="8" spans="1:4" ht="21" customHeight="1">
      <c r="A8" s="124" t="str">
        <f>ชื่อโครงการ!A13</f>
        <v>หน่วยงานเจ้าของโครงการ : คณะนวัตกรรมและเทคโนโลยีการเกษตร  มหาวิทยาลัยเทคโนโลยีราชมงคลอีสาน</v>
      </c>
      <c r="B8" s="124"/>
      <c r="C8" s="124"/>
      <c r="D8" s="124"/>
    </row>
    <row r="9" spans="1:4" ht="21" customHeight="1">
      <c r="A9" s="124" t="s">
        <v>43</v>
      </c>
      <c r="B9" s="124"/>
      <c r="C9" s="124"/>
      <c r="D9" s="124"/>
    </row>
    <row r="10" spans="1:4" ht="21" customHeight="1">
      <c r="A10" s="125" t="str">
        <f>ชื่อโครงการ!A9</f>
        <v>คำนวณราคากลาง : โดยคณะกรรมการกำหนดราคากลาง  เมื่อวันที่ 27  เดือน มิถุนายน พ.ศ. 2567</v>
      </c>
      <c r="B10" s="126"/>
      <c r="C10" s="126"/>
      <c r="D10" s="126"/>
    </row>
    <row r="11" spans="1:4" ht="21" customHeight="1" thickBot="1">
      <c r="A11" s="127"/>
      <c r="B11" s="127"/>
      <c r="C11" s="127"/>
      <c r="D11" s="2" t="s">
        <v>3</v>
      </c>
    </row>
    <row r="12" spans="1:4" ht="21" customHeight="1" thickTop="1">
      <c r="A12" s="21" t="s">
        <v>6</v>
      </c>
      <c r="B12" s="21" t="s">
        <v>0</v>
      </c>
      <c r="C12" s="21" t="s">
        <v>29</v>
      </c>
      <c r="D12" s="21" t="s">
        <v>5</v>
      </c>
    </row>
    <row r="13" spans="1:4" ht="21" customHeight="1" thickBot="1">
      <c r="A13" s="22"/>
      <c r="B13" s="22"/>
      <c r="C13" s="23"/>
      <c r="D13" s="22"/>
    </row>
    <row r="14" spans="1:4" ht="21" customHeight="1" thickTop="1">
      <c r="A14" s="128">
        <v>1</v>
      </c>
      <c r="B14" s="129" t="str">
        <f>'ปร.5(ก)'!B14</f>
        <v>หมวดที่1 งานไฟถนนโซล่าเซลล์</v>
      </c>
      <c r="C14" s="130">
        <f>'ปร.5(ก)'!E14</f>
        <v>3698995.5156</v>
      </c>
      <c r="D14" s="128"/>
    </row>
    <row r="15" spans="1:4" ht="21" customHeight="1">
      <c r="A15" s="128"/>
      <c r="B15" s="129"/>
      <c r="C15" s="130"/>
      <c r="D15" s="128"/>
    </row>
    <row r="16" spans="1:4" ht="21" customHeight="1">
      <c r="A16" s="128"/>
      <c r="B16" s="129"/>
      <c r="C16" s="130"/>
      <c r="D16" s="128"/>
    </row>
    <row r="17" spans="1:8" ht="21" customHeight="1">
      <c r="A17" s="128"/>
      <c r="B17" s="129"/>
      <c r="C17" s="130"/>
      <c r="D17" s="128"/>
    </row>
    <row r="18" spans="1:8" ht="21" customHeight="1">
      <c r="A18" s="128"/>
      <c r="B18" s="129"/>
      <c r="C18" s="130"/>
      <c r="D18" s="128"/>
    </row>
    <row r="19" spans="1:8" ht="21" customHeight="1">
      <c r="A19" s="128"/>
      <c r="B19" s="129"/>
      <c r="C19" s="130"/>
      <c r="D19" s="128"/>
    </row>
    <row r="20" spans="1:8" ht="21" customHeight="1">
      <c r="A20" s="131"/>
      <c r="B20" s="132"/>
      <c r="C20" s="133"/>
      <c r="D20" s="131"/>
    </row>
    <row r="21" spans="1:8" ht="21" customHeight="1" thickBot="1">
      <c r="A21" s="134"/>
      <c r="B21" s="135"/>
      <c r="C21" s="136"/>
      <c r="D21" s="134"/>
    </row>
    <row r="22" spans="1:8" ht="21" customHeight="1" thickTop="1">
      <c r="A22" s="15" t="s">
        <v>44</v>
      </c>
      <c r="B22" s="12" t="s">
        <v>45</v>
      </c>
      <c r="C22" s="3">
        <f>SUM(C14:C21)</f>
        <v>3698995.5156</v>
      </c>
      <c r="D22" s="4"/>
      <c r="H22" s="137">
        <f>C23</f>
        <v>3698995.5156</v>
      </c>
    </row>
    <row r="23" spans="1:8" ht="21" customHeight="1" thickBot="1">
      <c r="A23" s="16"/>
      <c r="B23" s="13" t="s">
        <v>46</v>
      </c>
      <c r="C23" s="5">
        <f>C22</f>
        <v>3698995.5156</v>
      </c>
      <c r="D23" s="14"/>
      <c r="H23" s="138">
        <v>3664200</v>
      </c>
    </row>
    <row r="24" spans="1:8" ht="21" customHeight="1" thickTop="1">
      <c r="A24" s="16"/>
      <c r="D24" s="139"/>
      <c r="H24" s="140">
        <f>C23/H23</f>
        <v>1.0094960743409203</v>
      </c>
    </row>
    <row r="25" spans="1:8" ht="21" customHeight="1" thickBot="1">
      <c r="A25" s="17"/>
      <c r="B25" s="10" t="str">
        <f>BAHTTEXT(C23)</f>
        <v>สามล้านหกแสนเก้าหมื่นแปดพันเก้าร้อยเก้าสิบห้าบาทห้าสิบสองสตางค์</v>
      </c>
      <c r="C25" s="6"/>
      <c r="D25" s="7"/>
      <c r="H25" s="137">
        <f>C23-H23</f>
        <v>34795.515600000042</v>
      </c>
    </row>
    <row r="26" spans="1:8" ht="21" customHeight="1" thickTop="1">
      <c r="A26" s="11"/>
      <c r="B26" s="141"/>
      <c r="C26" s="142"/>
      <c r="D26" s="142"/>
      <c r="E26" s="142"/>
    </row>
    <row r="27" spans="1:8">
      <c r="A27" s="18" t="s">
        <v>36</v>
      </c>
      <c r="B27" s="18"/>
      <c r="C27" s="118"/>
      <c r="D27" s="118"/>
      <c r="E27" s="142"/>
    </row>
    <row r="28" spans="1:8" ht="21" customHeight="1">
      <c r="A28" s="11"/>
      <c r="B28" s="143"/>
      <c r="D28" s="144"/>
      <c r="E28" s="142"/>
    </row>
    <row r="29" spans="1:8">
      <c r="A29" s="144"/>
      <c r="B29" s="145" t="s">
        <v>37</v>
      </c>
      <c r="C29" s="145"/>
      <c r="D29" s="144"/>
      <c r="E29" s="142"/>
    </row>
    <row r="30" spans="1:8">
      <c r="A30" s="144"/>
      <c r="B30" s="145" t="s">
        <v>64</v>
      </c>
      <c r="C30" s="145"/>
      <c r="D30" s="144"/>
      <c r="E30" s="144"/>
      <c r="F30" s="144"/>
    </row>
    <row r="31" spans="1:8">
      <c r="A31" s="144"/>
      <c r="B31" s="145" t="s">
        <v>38</v>
      </c>
      <c r="C31" s="145"/>
      <c r="D31" s="144"/>
      <c r="E31" s="146"/>
    </row>
    <row r="32" spans="1:8" ht="21" customHeight="1">
      <c r="A32" s="147"/>
      <c r="B32" s="147"/>
      <c r="D32" s="147"/>
      <c r="E32" s="148"/>
    </row>
    <row r="33" spans="1:6" ht="21" customHeight="1">
      <c r="A33" s="149"/>
      <c r="B33" s="149"/>
      <c r="D33" s="149"/>
      <c r="E33" s="142"/>
    </row>
    <row r="34" spans="1:6">
      <c r="A34" s="145" t="s">
        <v>54</v>
      </c>
      <c r="B34" s="145"/>
      <c r="C34" s="150" t="s">
        <v>54</v>
      </c>
      <c r="D34" s="150"/>
      <c r="E34" s="142"/>
    </row>
    <row r="35" spans="1:6">
      <c r="A35" s="145" t="s">
        <v>65</v>
      </c>
      <c r="B35" s="145"/>
      <c r="C35" s="150" t="s">
        <v>55</v>
      </c>
      <c r="D35" s="150"/>
      <c r="E35" s="144"/>
      <c r="F35" s="144"/>
    </row>
    <row r="36" spans="1:6">
      <c r="A36" s="150" t="s">
        <v>58</v>
      </c>
      <c r="B36" s="150"/>
      <c r="C36" s="150" t="s">
        <v>56</v>
      </c>
      <c r="D36" s="150"/>
    </row>
    <row r="37" spans="1:6" ht="21" customHeight="1">
      <c r="A37" s="147"/>
      <c r="B37" s="147"/>
      <c r="D37" s="147"/>
    </row>
    <row r="38" spans="1:6" ht="21" customHeight="1"/>
    <row r="39" spans="1:6" ht="21" customHeight="1"/>
    <row r="40" spans="1:6" ht="21" customHeight="1"/>
    <row r="41" spans="1:6" ht="21" customHeight="1"/>
    <row r="42" spans="1:6" ht="21" customHeight="1"/>
    <row r="43" spans="1:6" ht="21" customHeight="1"/>
    <row r="44" spans="1:6" ht="21" customHeight="1"/>
    <row r="45" spans="1:6" ht="21" customHeight="1"/>
    <row r="46" spans="1:6" ht="21" customHeight="1"/>
    <row r="47" spans="1:6" ht="21" customHeight="1"/>
    <row r="48" spans="1:6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</sheetData>
  <mergeCells count="17">
    <mergeCell ref="A36:B36"/>
    <mergeCell ref="C36:D36"/>
    <mergeCell ref="B31:C31"/>
    <mergeCell ref="A34:B34"/>
    <mergeCell ref="C34:D34"/>
    <mergeCell ref="A35:B35"/>
    <mergeCell ref="C35:D35"/>
    <mergeCell ref="A22:A25"/>
    <mergeCell ref="A27:B27"/>
    <mergeCell ref="B29:C29"/>
    <mergeCell ref="B30:C30"/>
    <mergeCell ref="C1:D1"/>
    <mergeCell ref="A2:D2"/>
    <mergeCell ref="A12:A13"/>
    <mergeCell ref="B12:B13"/>
    <mergeCell ref="D12:D13"/>
    <mergeCell ref="C12:C13"/>
  </mergeCells>
  <phoneticPr fontId="0" type="noConversion"/>
  <printOptions horizontalCentered="1"/>
  <pageMargins left="0.51181102362204722" right="0.51181102362204722" top="0.47244094488188981" bottom="0.39370078740157483" header="0.31496062992125984" footer="0.31496062992125984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85"/>
  <sheetViews>
    <sheetView showGridLines="0" view="pageBreakPreview" zoomScaleNormal="100" zoomScaleSheetLayoutView="100" workbookViewId="0">
      <selection activeCell="B17" sqref="B17"/>
    </sheetView>
  </sheetViews>
  <sheetFormatPr defaultColWidth="2.1640625" defaultRowHeight="24" zeroHeight="1"/>
  <cols>
    <col min="1" max="1" width="10.83203125" style="68" customWidth="1"/>
    <col min="2" max="2" width="40.83203125" style="68" customWidth="1"/>
    <col min="3" max="3" width="16.6640625" style="68" customWidth="1"/>
    <col min="4" max="4" width="10.1640625" style="68" customWidth="1"/>
    <col min="5" max="5" width="17" style="68" customWidth="1"/>
    <col min="6" max="6" width="12" style="68" customWidth="1"/>
    <col min="7" max="11" width="2.1640625" style="68"/>
    <col min="12" max="12" width="21.33203125" style="68" customWidth="1"/>
    <col min="13" max="16384" width="2.1640625" style="68"/>
  </cols>
  <sheetData>
    <row r="1" spans="1:6" ht="21" customHeight="1">
      <c r="E1" s="69" t="s">
        <v>25</v>
      </c>
      <c r="F1" s="69"/>
    </row>
    <row r="2" spans="1:6" ht="21" customHeight="1">
      <c r="A2" s="70" t="s">
        <v>26</v>
      </c>
      <c r="B2" s="70"/>
      <c r="C2" s="70"/>
      <c r="D2" s="70"/>
      <c r="E2" s="70"/>
      <c r="F2" s="70"/>
    </row>
    <row r="3" spans="1:6" ht="21" customHeight="1">
      <c r="A3" s="71" t="str">
        <f>ชื่อโครงการ!A4</f>
        <v>กลุ่มงาน : งานก่อสร้าง</v>
      </c>
      <c r="B3" s="71"/>
      <c r="C3" s="71"/>
      <c r="D3" s="71"/>
      <c r="E3" s="71"/>
      <c r="F3" s="71"/>
    </row>
    <row r="4" spans="1:6" ht="21" customHeight="1">
      <c r="A4" s="72" t="str">
        <f>ชื่อโครงการ!A2</f>
        <v>ชื่อโครงการ :ไฟฟ้าส่องสว่างถนนในฟาร์มเกษตร</v>
      </c>
      <c r="B4" s="73"/>
      <c r="C4" s="73"/>
      <c r="D4" s="73"/>
      <c r="E4" s="73"/>
      <c r="F4" s="73"/>
    </row>
    <row r="5" spans="1:6" ht="21" customHeight="1">
      <c r="A5" s="72" t="str">
        <f>ชื่อโครงการ!A3</f>
        <v xml:space="preserve">                 ตำบลหนองระเวียง  อำเภอเมืองนครราชสีมา  จังหวัดนครราชสีมา จำนวน 1 รายการ</v>
      </c>
      <c r="B5" s="73"/>
      <c r="C5" s="73"/>
      <c r="D5" s="73"/>
      <c r="E5" s="73"/>
      <c r="F5" s="73"/>
    </row>
    <row r="6" spans="1:6" ht="21" customHeight="1">
      <c r="A6" s="72" t="str">
        <f>ชื่อโครงการ!A11</f>
        <v>สถานที่ก่อสร้าง : 77 หมู่7 ตำบลหนองระเวียง  อำเภอเมืองนครราชสีมา  จังหวัดนครราชสีมา</v>
      </c>
      <c r="B6" s="73"/>
      <c r="C6" s="73"/>
      <c r="D6" s="73"/>
      <c r="E6" s="73"/>
      <c r="F6" s="73"/>
    </row>
    <row r="7" spans="1:6" ht="21" customHeight="1">
      <c r="A7" s="73" t="str">
        <f>[2]ชื่อโครงการ!B5</f>
        <v>แบบเลขที่</v>
      </c>
      <c r="B7" s="73"/>
      <c r="C7" s="73"/>
      <c r="D7" s="73"/>
      <c r="E7" s="73"/>
      <c r="F7" s="73"/>
    </row>
    <row r="8" spans="1:6" ht="21" customHeight="1">
      <c r="A8" s="72" t="str">
        <f>ชื่อโครงการ!A13</f>
        <v>หน่วยงานเจ้าของโครงการ : คณะนวัตกรรมและเทคโนโลยีการเกษตร  มหาวิทยาลัยเทคโนโลยีราชมงคลอีสาน</v>
      </c>
      <c r="B8" s="73"/>
      <c r="C8" s="73"/>
      <c r="D8" s="73"/>
      <c r="E8" s="73"/>
      <c r="F8" s="73"/>
    </row>
    <row r="9" spans="1:6" ht="21" customHeight="1">
      <c r="A9" s="72" t="s">
        <v>70</v>
      </c>
      <c r="B9" s="73"/>
      <c r="C9" s="73"/>
      <c r="D9" s="73"/>
      <c r="E9" s="73"/>
      <c r="F9" s="73"/>
    </row>
    <row r="10" spans="1:6" ht="21" customHeight="1">
      <c r="A10" s="72" t="str">
        <f>ชื่อโครงการ!A9</f>
        <v>คำนวณราคากลาง : โดยคณะกรรมการกำหนดราคากลาง  เมื่อวันที่ 27  เดือน มิถุนายน พ.ศ. 2567</v>
      </c>
      <c r="B10" s="73"/>
      <c r="C10" s="73"/>
      <c r="D10" s="73"/>
      <c r="E10" s="73"/>
      <c r="F10" s="73"/>
    </row>
    <row r="11" spans="1:6" ht="21" customHeight="1" thickBot="1">
      <c r="A11" s="74" t="s">
        <v>2</v>
      </c>
      <c r="B11" s="74" t="s">
        <v>2</v>
      </c>
      <c r="C11" s="75" t="s">
        <v>2</v>
      </c>
      <c r="D11" s="74" t="s">
        <v>2</v>
      </c>
      <c r="E11" s="75" t="s">
        <v>2</v>
      </c>
      <c r="F11" s="74" t="s">
        <v>3</v>
      </c>
    </row>
    <row r="12" spans="1:6" ht="21" customHeight="1" thickTop="1">
      <c r="A12" s="76" t="s">
        <v>6</v>
      </c>
      <c r="B12" s="76" t="s">
        <v>0</v>
      </c>
      <c r="C12" s="76" t="s">
        <v>27</v>
      </c>
      <c r="D12" s="76" t="s">
        <v>28</v>
      </c>
      <c r="E12" s="76" t="s">
        <v>29</v>
      </c>
      <c r="F12" s="76" t="s">
        <v>5</v>
      </c>
    </row>
    <row r="13" spans="1:6" ht="21" customHeight="1" thickBot="1">
      <c r="A13" s="77"/>
      <c r="B13" s="77"/>
      <c r="C13" s="78"/>
      <c r="D13" s="77"/>
      <c r="E13" s="78"/>
      <c r="F13" s="77"/>
    </row>
    <row r="14" spans="1:6" ht="21" customHeight="1" thickTop="1">
      <c r="A14" s="79">
        <v>1</v>
      </c>
      <c r="B14" s="80" t="str">
        <f>ปร.4!B11</f>
        <v>หมวดที่1 งานไฟถนนโซล่าเซลล์</v>
      </c>
      <c r="C14" s="81">
        <f>ปร.4!I20</f>
        <v>2836218</v>
      </c>
      <c r="D14" s="82">
        <v>1.3042</v>
      </c>
      <c r="E14" s="83">
        <f>C14*D14</f>
        <v>3698995.5156</v>
      </c>
      <c r="F14" s="84"/>
    </row>
    <row r="15" spans="1:6" ht="21" customHeight="1">
      <c r="A15" s="85"/>
      <c r="B15" s="80"/>
      <c r="C15" s="81"/>
      <c r="D15" s="82"/>
      <c r="E15" s="83"/>
      <c r="F15" s="84"/>
    </row>
    <row r="16" spans="1:6" ht="21" customHeight="1">
      <c r="A16" s="85"/>
      <c r="B16" s="80"/>
      <c r="C16" s="86"/>
      <c r="D16" s="82"/>
      <c r="E16" s="83"/>
      <c r="F16" s="84"/>
    </row>
    <row r="17" spans="1:12" ht="21" customHeight="1">
      <c r="A17" s="79"/>
      <c r="B17" s="80"/>
      <c r="C17" s="84"/>
      <c r="D17" s="82"/>
      <c r="E17" s="83"/>
      <c r="F17" s="84"/>
    </row>
    <row r="18" spans="1:12" ht="21" customHeight="1">
      <c r="A18" s="79"/>
      <c r="B18" s="80"/>
      <c r="C18" s="84"/>
      <c r="D18" s="82"/>
      <c r="E18" s="83"/>
      <c r="F18" s="84"/>
    </row>
    <row r="19" spans="1:12" ht="21" customHeight="1">
      <c r="A19" s="79"/>
      <c r="B19" s="80"/>
      <c r="C19" s="84"/>
      <c r="D19" s="82"/>
      <c r="E19" s="83"/>
      <c r="F19" s="84"/>
    </row>
    <row r="20" spans="1:12" ht="21" customHeight="1">
      <c r="A20" s="79"/>
      <c r="B20" s="80"/>
      <c r="C20" s="87"/>
      <c r="D20" s="82"/>
      <c r="E20" s="83"/>
      <c r="F20" s="84"/>
    </row>
    <row r="21" spans="1:12" ht="21" customHeight="1">
      <c r="A21" s="79"/>
      <c r="B21" s="88"/>
      <c r="C21" s="87"/>
      <c r="D21" s="84"/>
      <c r="E21" s="86"/>
      <c r="F21" s="84"/>
      <c r="L21" s="89"/>
    </row>
    <row r="22" spans="1:12" ht="21" customHeight="1">
      <c r="A22" s="84"/>
      <c r="B22" s="90" t="s">
        <v>30</v>
      </c>
      <c r="C22" s="84"/>
      <c r="D22" s="84"/>
      <c r="E22" s="86"/>
      <c r="F22" s="84"/>
      <c r="L22" s="89"/>
    </row>
    <row r="23" spans="1:12" ht="21" customHeight="1">
      <c r="A23" s="84"/>
      <c r="B23" s="91" t="s">
        <v>31</v>
      </c>
      <c r="C23" s="84"/>
      <c r="D23" s="84"/>
      <c r="E23" s="86"/>
      <c r="F23" s="84"/>
    </row>
    <row r="24" spans="1:12" ht="21" customHeight="1">
      <c r="A24" s="84"/>
      <c r="B24" s="91" t="s">
        <v>32</v>
      </c>
      <c r="C24" s="84"/>
      <c r="D24" s="84"/>
      <c r="E24" s="86"/>
      <c r="F24" s="84"/>
    </row>
    <row r="25" spans="1:12" ht="21" customHeight="1">
      <c r="A25" s="84"/>
      <c r="B25" s="92" t="s">
        <v>33</v>
      </c>
      <c r="C25" s="71"/>
      <c r="D25" s="84"/>
      <c r="E25" s="86"/>
      <c r="F25" s="84"/>
      <c r="L25" s="89">
        <f>C14+C15+C16</f>
        <v>2836218</v>
      </c>
    </row>
    <row r="26" spans="1:12" ht="21" customHeight="1" thickBot="1">
      <c r="A26" s="93"/>
      <c r="B26" s="94" t="s">
        <v>34</v>
      </c>
      <c r="C26" s="95"/>
      <c r="D26" s="93"/>
      <c r="E26" s="96"/>
      <c r="F26" s="93"/>
    </row>
    <row r="27" spans="1:12" ht="21" customHeight="1" thickTop="1" thickBot="1">
      <c r="A27" s="97"/>
      <c r="B27" s="97"/>
      <c r="C27" s="98" t="s">
        <v>35</v>
      </c>
      <c r="D27" s="99"/>
      <c r="E27" s="100">
        <f>SUM(E14:E26)</f>
        <v>3698995.5156</v>
      </c>
      <c r="F27" s="97"/>
      <c r="L27" s="101"/>
    </row>
    <row r="28" spans="1:12" s="105" customFormat="1" ht="21" customHeight="1" thickTop="1">
      <c r="A28" s="102"/>
      <c r="B28" s="103"/>
      <c r="C28" s="104"/>
      <c r="D28" s="104"/>
      <c r="E28" s="104"/>
    </row>
    <row r="29" spans="1:12" s="105" customFormat="1">
      <c r="A29" s="106" t="s">
        <v>36</v>
      </c>
      <c r="B29" s="106"/>
      <c r="C29" s="107"/>
      <c r="D29" s="107"/>
      <c r="E29" s="104"/>
    </row>
    <row r="30" spans="1:12" s="105" customFormat="1" ht="21" customHeight="1">
      <c r="A30" s="102"/>
      <c r="B30" s="108"/>
      <c r="D30" s="109"/>
      <c r="E30" s="104"/>
    </row>
    <row r="31" spans="1:12" s="105" customFormat="1">
      <c r="A31" s="110" t="s">
        <v>37</v>
      </c>
      <c r="B31" s="110"/>
      <c r="C31" s="110"/>
      <c r="D31" s="110"/>
      <c r="E31" s="110"/>
      <c r="F31" s="110"/>
      <c r="G31" s="110"/>
    </row>
    <row r="32" spans="1:12" s="105" customFormat="1">
      <c r="A32" s="110" t="s">
        <v>64</v>
      </c>
      <c r="B32" s="110"/>
      <c r="C32" s="110"/>
      <c r="D32" s="110"/>
      <c r="E32" s="110"/>
      <c r="F32" s="110"/>
      <c r="G32" s="110"/>
    </row>
    <row r="33" spans="1:7" s="105" customFormat="1">
      <c r="A33" s="110" t="s">
        <v>38</v>
      </c>
      <c r="B33" s="110"/>
      <c r="C33" s="110"/>
      <c r="D33" s="110"/>
      <c r="E33" s="110"/>
      <c r="F33" s="110"/>
      <c r="G33" s="110"/>
    </row>
    <row r="34" spans="1:7" s="105" customFormat="1" ht="21" customHeight="1">
      <c r="A34" s="111"/>
      <c r="B34" s="111"/>
      <c r="D34" s="111"/>
      <c r="E34" s="112"/>
    </row>
    <row r="35" spans="1:7" s="105" customFormat="1" ht="21" customHeight="1">
      <c r="A35" s="113"/>
      <c r="B35" s="113"/>
      <c r="D35" s="113"/>
      <c r="E35" s="104"/>
    </row>
    <row r="36" spans="1:7" s="105" customFormat="1">
      <c r="A36" s="110" t="s">
        <v>54</v>
      </c>
      <c r="B36" s="110"/>
      <c r="C36" s="110" t="s">
        <v>54</v>
      </c>
      <c r="D36" s="110"/>
      <c r="E36" s="110"/>
      <c r="F36" s="110"/>
    </row>
    <row r="37" spans="1:7" s="105" customFormat="1">
      <c r="A37" s="110" t="s">
        <v>65</v>
      </c>
      <c r="B37" s="110"/>
      <c r="C37" s="110" t="s">
        <v>55</v>
      </c>
      <c r="D37" s="110"/>
      <c r="E37" s="110"/>
      <c r="F37" s="110"/>
    </row>
    <row r="38" spans="1:7" s="105" customFormat="1">
      <c r="A38" s="114" t="s">
        <v>57</v>
      </c>
      <c r="B38" s="114"/>
      <c r="C38" s="110" t="s">
        <v>56</v>
      </c>
      <c r="D38" s="110"/>
      <c r="E38" s="110"/>
      <c r="F38" s="110"/>
    </row>
    <row r="39" spans="1:7" s="105" customFormat="1" ht="21" customHeight="1">
      <c r="A39" s="111"/>
      <c r="B39" s="111"/>
      <c r="D39" s="111"/>
    </row>
    <row r="40" spans="1:7" s="105" customFormat="1" ht="21" customHeight="1"/>
    <row r="41" spans="1:7" ht="21" customHeight="1">
      <c r="A41" s="97"/>
      <c r="B41" s="97"/>
      <c r="C41" s="97"/>
      <c r="D41" s="97"/>
      <c r="E41" s="97"/>
      <c r="F41" s="97"/>
    </row>
    <row r="42" spans="1:7" ht="21" customHeight="1">
      <c r="A42" s="115"/>
      <c r="B42" s="115"/>
      <c r="C42" s="115"/>
      <c r="D42" s="115"/>
      <c r="E42" s="115"/>
      <c r="F42" s="115"/>
    </row>
    <row r="43" spans="1:7" ht="21" customHeight="1">
      <c r="A43" s="116"/>
      <c r="B43" s="116"/>
      <c r="C43" s="116"/>
      <c r="D43" s="116"/>
      <c r="E43" s="116"/>
      <c r="F43" s="116"/>
    </row>
    <row r="44" spans="1:7" ht="21" customHeight="1">
      <c r="A44" s="117"/>
      <c r="C44" s="97"/>
      <c r="E44" s="117"/>
      <c r="F44" s="97"/>
    </row>
    <row r="45" spans="1:7" ht="21" customHeight="1"/>
    <row r="46" spans="1:7" ht="21" customHeight="1"/>
    <row r="47" spans="1:7" ht="21" customHeight="1"/>
    <row r="48" spans="1:7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</sheetData>
  <mergeCells count="20">
    <mergeCell ref="A42:F42"/>
    <mergeCell ref="A43:F43"/>
    <mergeCell ref="A37:B37"/>
    <mergeCell ref="A38:B38"/>
    <mergeCell ref="A33:G33"/>
    <mergeCell ref="C36:F36"/>
    <mergeCell ref="C37:F37"/>
    <mergeCell ref="C38:F38"/>
    <mergeCell ref="A31:G31"/>
    <mergeCell ref="A32:G32"/>
    <mergeCell ref="A36:B36"/>
    <mergeCell ref="A2:F2"/>
    <mergeCell ref="E12:E13"/>
    <mergeCell ref="C12:C13"/>
    <mergeCell ref="C27:D27"/>
    <mergeCell ref="A29:B29"/>
    <mergeCell ref="A12:A13"/>
    <mergeCell ref="B12:B13"/>
    <mergeCell ref="D12:D13"/>
    <mergeCell ref="F12:F13"/>
  </mergeCells>
  <phoneticPr fontId="0" type="noConversion"/>
  <printOptions horizontalCentered="1"/>
  <pageMargins left="0.25" right="0.25" top="0.75" bottom="0.75" header="0.3" footer="0.3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3"/>
  <sheetViews>
    <sheetView zoomScaleNormal="100" workbookViewId="0">
      <selection activeCell="B12" sqref="B12"/>
    </sheetView>
  </sheetViews>
  <sheetFormatPr defaultColWidth="9.33203125" defaultRowHeight="21" customHeight="1"/>
  <cols>
    <col min="1" max="1" width="8.83203125" style="31" customWidth="1"/>
    <col min="2" max="2" width="56.5" style="31" customWidth="1"/>
    <col min="3" max="3" width="10.83203125" style="32" customWidth="1"/>
    <col min="4" max="4" width="7" style="31" customWidth="1"/>
    <col min="5" max="5" width="18.6640625" style="31" customWidth="1"/>
    <col min="6" max="6" width="14.5" style="31" customWidth="1"/>
    <col min="7" max="8" width="14.83203125" style="31" customWidth="1"/>
    <col min="9" max="9" width="19.83203125" style="31" customWidth="1"/>
    <col min="10" max="10" width="11.6640625" style="32" customWidth="1"/>
    <col min="11" max="11" width="4" style="31" customWidth="1"/>
    <col min="12" max="19" width="9.33203125" style="31"/>
    <col min="20" max="20" width="25.83203125" style="31" customWidth="1"/>
    <col min="21" max="16384" width="9.33203125" style="31"/>
  </cols>
  <sheetData>
    <row r="1" spans="1:10" s="25" customFormat="1" ht="21" customHeight="1">
      <c r="A1" s="24" t="s">
        <v>9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s="25" customFormat="1" ht="21" customHeight="1">
      <c r="A2" s="26" t="str">
        <f>ชื่อโครงการ!A2</f>
        <v>ชื่อโครงการ :ไฟฟ้าส่องสว่างถนนในฟาร์มเกษตร</v>
      </c>
      <c r="B2" s="26"/>
      <c r="C2" s="27"/>
      <c r="D2" s="26"/>
      <c r="E2" s="26"/>
      <c r="F2" s="26"/>
      <c r="G2" s="26"/>
      <c r="H2" s="26"/>
      <c r="I2" s="26" t="s">
        <v>10</v>
      </c>
      <c r="J2" s="27"/>
    </row>
    <row r="3" spans="1:10" s="25" customFormat="1" ht="21" customHeight="1">
      <c r="A3" s="26" t="str">
        <f>ชื่อโครงการ!A3</f>
        <v xml:space="preserve">                 ตำบลหนองระเวียง  อำเภอเมืองนครราชสีมา  จังหวัดนครราชสีมา จำนวน 1 รายการ</v>
      </c>
      <c r="B3" s="26"/>
      <c r="C3" s="27"/>
      <c r="D3" s="26"/>
      <c r="E3" s="26"/>
      <c r="F3" s="26"/>
      <c r="G3" s="26"/>
      <c r="H3" s="26"/>
      <c r="I3" s="26"/>
      <c r="J3" s="27"/>
    </row>
    <row r="4" spans="1:10" s="25" customFormat="1" ht="21" customHeight="1">
      <c r="A4" s="26" t="str">
        <f>ชื่อโครงการ!A4</f>
        <v>กลุ่มงาน : งานก่อสร้าง</v>
      </c>
      <c r="B4" s="26"/>
      <c r="C4" s="27"/>
      <c r="D4" s="26"/>
      <c r="E4" s="26"/>
      <c r="F4" s="26"/>
      <c r="G4" s="26"/>
      <c r="H4" s="26"/>
      <c r="I4" s="26"/>
      <c r="J4" s="27"/>
    </row>
    <row r="5" spans="1:10" s="25" customFormat="1" ht="21" customHeight="1">
      <c r="A5" s="28" t="str">
        <f>ชื่อโครงการ!A11</f>
        <v>สถานที่ก่อสร้าง : 77 หมู่7 ตำบลหนองระเวียง  อำเภอเมืองนครราชสีมา  จังหวัดนครราชสีมา</v>
      </c>
      <c r="B5" s="28"/>
      <c r="C5" s="29"/>
      <c r="D5" s="28"/>
      <c r="E5" s="28"/>
      <c r="F5" s="28"/>
      <c r="G5" s="28" t="str">
        <f>[2]ชื่อโครงการ!B5</f>
        <v>แบบเลขที่</v>
      </c>
      <c r="H5" s="28"/>
      <c r="I5" s="28"/>
      <c r="J5" s="29"/>
    </row>
    <row r="6" spans="1:10" s="25" customFormat="1" ht="21" customHeight="1">
      <c r="A6" s="28" t="str">
        <f>ชื่อโครงการ!A13</f>
        <v>หน่วยงานเจ้าของโครงการ : คณะนวัตกรรมและเทคโนโลยีการเกษตร  มหาวิทยาลัยเทคโนโลยีราชมงคลอีสาน</v>
      </c>
      <c r="B6" s="28"/>
      <c r="C6" s="29"/>
      <c r="D6" s="28"/>
      <c r="E6" s="28"/>
      <c r="F6" s="28"/>
      <c r="G6" s="28"/>
      <c r="H6" s="28"/>
      <c r="I6" s="28"/>
      <c r="J6" s="29"/>
    </row>
    <row r="7" spans="1:10" s="25" customFormat="1" ht="21" customHeight="1">
      <c r="A7" s="28" t="str">
        <f>ชื่อโครงการ!A9</f>
        <v>คำนวณราคากลาง : โดยคณะกรรมการกำหนดราคากลาง  เมื่อวันที่ 27  เดือน มิถุนายน พ.ศ. 2567</v>
      </c>
      <c r="B7" s="28"/>
      <c r="C7" s="29"/>
      <c r="D7" s="28"/>
      <c r="E7" s="30"/>
      <c r="F7" s="30"/>
      <c r="G7" s="28"/>
      <c r="H7" s="30"/>
      <c r="I7" s="30"/>
      <c r="J7" s="29"/>
    </row>
    <row r="8" spans="1:10" ht="21" customHeight="1" thickBot="1">
      <c r="D8" s="32"/>
      <c r="J8" s="32" t="s">
        <v>3</v>
      </c>
    </row>
    <row r="9" spans="1:10" ht="21" customHeight="1" thickTop="1">
      <c r="A9" s="33" t="s">
        <v>6</v>
      </c>
      <c r="B9" s="33" t="s">
        <v>0</v>
      </c>
      <c r="C9" s="33" t="s">
        <v>4</v>
      </c>
      <c r="D9" s="33" t="s">
        <v>7</v>
      </c>
      <c r="E9" s="34" t="s">
        <v>11</v>
      </c>
      <c r="F9" s="35"/>
      <c r="G9" s="34" t="s">
        <v>12</v>
      </c>
      <c r="H9" s="35"/>
      <c r="I9" s="36" t="s">
        <v>13</v>
      </c>
      <c r="J9" s="33" t="s">
        <v>5</v>
      </c>
    </row>
    <row r="10" spans="1:10" ht="21" customHeight="1" thickBot="1">
      <c r="A10" s="37"/>
      <c r="B10" s="37"/>
      <c r="C10" s="38"/>
      <c r="D10" s="38"/>
      <c r="E10" s="39" t="s">
        <v>14</v>
      </c>
      <c r="F10" s="39" t="s">
        <v>8</v>
      </c>
      <c r="G10" s="39" t="s">
        <v>14</v>
      </c>
      <c r="H10" s="39" t="s">
        <v>8</v>
      </c>
      <c r="I10" s="39" t="s">
        <v>15</v>
      </c>
      <c r="J10" s="38"/>
    </row>
    <row r="11" spans="1:10" ht="21" customHeight="1" thickTop="1">
      <c r="A11" s="40">
        <v>1</v>
      </c>
      <c r="B11" s="41" t="s">
        <v>63</v>
      </c>
      <c r="C11" s="42"/>
      <c r="D11" s="43"/>
      <c r="E11" s="42"/>
      <c r="F11" s="44"/>
      <c r="G11" s="42"/>
      <c r="H11" s="44"/>
      <c r="I11" s="45"/>
      <c r="J11" s="44"/>
    </row>
    <row r="12" spans="1:10" s="25" customFormat="1" ht="21" customHeight="1">
      <c r="A12" s="46">
        <v>1.1000000000000001</v>
      </c>
      <c r="B12" s="47" t="s">
        <v>68</v>
      </c>
      <c r="C12" s="48">
        <v>77</v>
      </c>
      <c r="D12" s="49" t="s">
        <v>16</v>
      </c>
      <c r="E12" s="50">
        <v>36484</v>
      </c>
      <c r="F12" s="51">
        <f>E12*C12</f>
        <v>2809268</v>
      </c>
      <c r="G12" s="48"/>
      <c r="H12" s="51">
        <f t="shared" ref="H12" si="0">G12*C12</f>
        <v>0</v>
      </c>
      <c r="I12" s="52">
        <f>F12+H12</f>
        <v>2809268</v>
      </c>
      <c r="J12" s="46" t="s">
        <v>62</v>
      </c>
    </row>
    <row r="13" spans="1:10" s="25" customFormat="1" ht="21" customHeight="1">
      <c r="A13" s="53"/>
      <c r="B13" s="47" t="s">
        <v>73</v>
      </c>
      <c r="C13" s="48"/>
      <c r="D13" s="49"/>
      <c r="E13" s="48"/>
      <c r="F13" s="51"/>
      <c r="G13" s="48"/>
      <c r="H13" s="51"/>
      <c r="I13" s="54"/>
      <c r="J13" s="46"/>
    </row>
    <row r="14" spans="1:10" s="25" customFormat="1" ht="21" customHeight="1">
      <c r="A14" s="53"/>
      <c r="B14" s="47" t="s">
        <v>74</v>
      </c>
      <c r="C14" s="48"/>
      <c r="D14" s="49"/>
      <c r="E14" s="48"/>
      <c r="F14" s="51"/>
      <c r="G14" s="48"/>
      <c r="H14" s="51"/>
      <c r="I14" s="54"/>
      <c r="J14" s="46"/>
    </row>
    <row r="15" spans="1:10" s="25" customFormat="1" ht="21" customHeight="1">
      <c r="A15" s="53"/>
      <c r="B15" s="47" t="s">
        <v>72</v>
      </c>
      <c r="C15" s="48"/>
      <c r="D15" s="49"/>
      <c r="E15" s="48"/>
      <c r="F15" s="51"/>
      <c r="G15" s="48"/>
      <c r="H15" s="51"/>
      <c r="I15" s="54"/>
      <c r="J15" s="46"/>
    </row>
    <row r="16" spans="1:10" s="25" customFormat="1" ht="21" customHeight="1">
      <c r="A16" s="53"/>
      <c r="B16" s="47" t="s">
        <v>66</v>
      </c>
      <c r="C16" s="48"/>
      <c r="D16" s="49"/>
      <c r="E16" s="48"/>
      <c r="F16" s="51"/>
      <c r="G16" s="48"/>
      <c r="H16" s="51"/>
      <c r="I16" s="54"/>
      <c r="J16" s="46"/>
    </row>
    <row r="17" spans="1:10" s="25" customFormat="1" ht="21" customHeight="1">
      <c r="A17" s="55"/>
      <c r="B17" s="47" t="s">
        <v>61</v>
      </c>
      <c r="C17" s="48"/>
      <c r="D17" s="49"/>
      <c r="E17" s="48"/>
      <c r="F17" s="51"/>
      <c r="G17" s="48"/>
      <c r="H17" s="51"/>
      <c r="I17" s="54"/>
      <c r="J17" s="46"/>
    </row>
    <row r="18" spans="1:10" s="25" customFormat="1" ht="21" customHeight="1">
      <c r="A18" s="55"/>
      <c r="B18" s="56" t="s">
        <v>69</v>
      </c>
      <c r="C18" s="48"/>
      <c r="D18" s="49"/>
      <c r="E18" s="48"/>
      <c r="F18" s="51"/>
      <c r="G18" s="48"/>
      <c r="H18" s="51"/>
      <c r="I18" s="54"/>
      <c r="J18" s="46"/>
    </row>
    <row r="19" spans="1:10" s="25" customFormat="1" ht="21" customHeight="1" thickBot="1">
      <c r="A19" s="57">
        <v>1.2</v>
      </c>
      <c r="B19" s="58" t="s">
        <v>71</v>
      </c>
      <c r="C19" s="48">
        <f>C12</f>
        <v>77</v>
      </c>
      <c r="D19" s="49" t="s">
        <v>67</v>
      </c>
      <c r="E19" s="48"/>
      <c r="F19" s="51">
        <f t="shared" ref="F19" si="1">SUM(E19*C19)</f>
        <v>0</v>
      </c>
      <c r="G19" s="48">
        <v>350</v>
      </c>
      <c r="H19" s="51">
        <f t="shared" ref="H19" si="2">SUM(G19*C19)</f>
        <v>26950</v>
      </c>
      <c r="I19" s="54">
        <f t="shared" ref="I19" si="3">SUM(H19+F19)</f>
        <v>26950</v>
      </c>
      <c r="J19" s="48"/>
    </row>
    <row r="20" spans="1:10" ht="21" customHeight="1" thickBot="1">
      <c r="A20" s="59"/>
      <c r="B20" s="60" t="str">
        <f>B11</f>
        <v>หมวดที่1 งานไฟถนนโซล่าเซลล์</v>
      </c>
      <c r="C20" s="61"/>
      <c r="D20" s="61"/>
      <c r="E20" s="62"/>
      <c r="F20" s="62">
        <f>SUM(F12:F19)</f>
        <v>2809268</v>
      </c>
      <c r="G20" s="62"/>
      <c r="H20" s="62">
        <f>SUM(H12:H19)</f>
        <v>26950</v>
      </c>
      <c r="I20" s="63">
        <f>F20+H20</f>
        <v>2836218</v>
      </c>
      <c r="J20" s="63"/>
    </row>
    <row r="21" spans="1:10" ht="21" customHeight="1">
      <c r="A21" s="64" t="s">
        <v>17</v>
      </c>
      <c r="B21" s="64"/>
      <c r="C21" s="64"/>
      <c r="D21" s="64"/>
    </row>
    <row r="22" spans="1:10" ht="21" customHeight="1">
      <c r="A22" s="31" t="s">
        <v>18</v>
      </c>
      <c r="C22" s="65"/>
      <c r="E22" s="31" t="s">
        <v>2</v>
      </c>
    </row>
    <row r="23" spans="1:10" ht="21" customHeight="1">
      <c r="A23" s="31" t="s">
        <v>19</v>
      </c>
      <c r="C23" s="65"/>
    </row>
    <row r="24" spans="1:10" ht="21" customHeight="1">
      <c r="A24" s="31" t="s">
        <v>20</v>
      </c>
      <c r="C24" s="65"/>
    </row>
    <row r="25" spans="1:10" ht="21" customHeight="1">
      <c r="A25" s="31" t="s">
        <v>21</v>
      </c>
      <c r="C25" s="65"/>
    </row>
    <row r="26" spans="1:10" ht="21" customHeight="1">
      <c r="A26" s="31" t="s">
        <v>22</v>
      </c>
      <c r="C26" s="65"/>
    </row>
    <row r="27" spans="1:10" ht="21" customHeight="1">
      <c r="A27" s="31" t="s">
        <v>23</v>
      </c>
      <c r="C27" s="65"/>
    </row>
    <row r="28" spans="1:10" ht="21" customHeight="1">
      <c r="A28" s="31" t="s">
        <v>24</v>
      </c>
      <c r="C28" s="65"/>
    </row>
    <row r="31" spans="1:10" ht="21" customHeight="1">
      <c r="B31" s="66"/>
    </row>
    <row r="33" spans="2:2" ht="21" customHeight="1">
      <c r="B33" s="67"/>
    </row>
  </sheetData>
  <mergeCells count="9">
    <mergeCell ref="A21:D21"/>
    <mergeCell ref="A1:J1"/>
    <mergeCell ref="A9:A10"/>
    <mergeCell ref="B9:B10"/>
    <mergeCell ref="C9:C10"/>
    <mergeCell ref="D9:D10"/>
    <mergeCell ref="E9:F9"/>
    <mergeCell ref="G9:H9"/>
    <mergeCell ref="J9:J10"/>
  </mergeCells>
  <printOptions horizontalCentered="1"/>
  <pageMargins left="0.47244094488188981" right="0.47244094488188981" top="0.43307086614173229" bottom="0.19685039370078741" header="0.27559055118110237" footer="0.11811023622047245"/>
  <pageSetup paperSize="9" scale="90" orientation="landscape" r:id="rId1"/>
  <headerFooter>
    <oddHeader>&amp;R&amp;"TH SarabunPSK,Bold"&amp;14แบบ ปร.4  แผ่นที่ &amp;P/&amp;N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6660-B681-45C4-A9A5-6DB1AB645DF1}">
  <sheetPr>
    <tabColor rgb="FF00B050"/>
  </sheetPr>
  <dimension ref="A2:C14"/>
  <sheetViews>
    <sheetView workbookViewId="0">
      <selection activeCell="C5" sqref="C5"/>
    </sheetView>
  </sheetViews>
  <sheetFormatPr defaultColWidth="8.83203125" defaultRowHeight="21.75"/>
  <cols>
    <col min="1" max="1" width="61" style="9" customWidth="1"/>
    <col min="2" max="2" width="53" style="9" customWidth="1"/>
    <col min="3" max="3" width="57.5" style="9" customWidth="1"/>
    <col min="4" max="16384" width="8.83203125" style="9"/>
  </cols>
  <sheetData>
    <row r="2" spans="1:3">
      <c r="A2" s="8" t="s">
        <v>59</v>
      </c>
    </row>
    <row r="3" spans="1:3" ht="24.75" customHeight="1">
      <c r="A3" s="8" t="s">
        <v>60</v>
      </c>
    </row>
    <row r="4" spans="1:3">
      <c r="A4" s="8" t="s">
        <v>48</v>
      </c>
      <c r="B4" s="9" t="s">
        <v>47</v>
      </c>
    </row>
    <row r="5" spans="1:3">
      <c r="A5" s="8"/>
      <c r="B5" s="8" t="s">
        <v>48</v>
      </c>
    </row>
    <row r="6" spans="1:3" ht="9.9499999999999993" customHeight="1">
      <c r="A6" s="8"/>
    </row>
    <row r="7" spans="1:3">
      <c r="A7" s="9" t="s">
        <v>1</v>
      </c>
    </row>
    <row r="8" spans="1:3" ht="9.9499999999999993" customHeight="1">
      <c r="A8" s="8"/>
    </row>
    <row r="9" spans="1:3">
      <c r="A9" s="9" t="s">
        <v>75</v>
      </c>
    </row>
    <row r="10" spans="1:3" ht="9.9499999999999993" customHeight="1">
      <c r="A10" s="8"/>
    </row>
    <row r="11" spans="1:3">
      <c r="A11" s="8" t="s">
        <v>50</v>
      </c>
      <c r="B11" s="9" t="s">
        <v>49</v>
      </c>
      <c r="C11" s="8" t="s">
        <v>50</v>
      </c>
    </row>
    <row r="12" spans="1:3" ht="9.9499999999999993" customHeight="1">
      <c r="A12" s="8"/>
    </row>
    <row r="13" spans="1:3">
      <c r="A13" s="9" t="s">
        <v>53</v>
      </c>
      <c r="B13" s="9" t="s">
        <v>52</v>
      </c>
      <c r="C13" s="9" t="s">
        <v>53</v>
      </c>
    </row>
    <row r="14" spans="1:3">
      <c r="B14" s="9" t="s">
        <v>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ปร.6</vt:lpstr>
      <vt:lpstr>ปร.5(ก)</vt:lpstr>
      <vt:lpstr>ปร.4</vt:lpstr>
      <vt:lpstr>ชื่อโครงการ</vt:lpstr>
      <vt:lpstr>ปร.4!Print_Area</vt:lpstr>
      <vt:lpstr>'ปร.5(ก)'!Print_Area</vt:lpstr>
      <vt:lpstr>ปร.6!Print_Area</vt:lpstr>
      <vt:lpstr>ปร.4!Print_Titles</vt:lpstr>
    </vt:vector>
  </TitlesOfParts>
  <Manager/>
  <Company>กรมโยธาธิการ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สุชาติ ภูรีสารศัพท์</dc:creator>
  <cp:keywords/>
  <dc:description/>
  <cp:lastModifiedBy>President083</cp:lastModifiedBy>
  <cp:revision/>
  <cp:lastPrinted>2024-06-26T06:39:56Z</cp:lastPrinted>
  <dcterms:created xsi:type="dcterms:W3CDTF">1999-12-06T05:31:38Z</dcterms:created>
  <dcterms:modified xsi:type="dcterms:W3CDTF">2024-07-05T08:15:29Z</dcterms:modified>
  <cp:category/>
  <cp:contentStatus/>
</cp:coreProperties>
</file>