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 งานจัดซื้อจัดจ้างประจำปี 2565\เงินงบประมาณ\วิธีประกวดราคาอิเล็กทรอนิกส์\4.ปรับปรุงชุดหน้าต่างบานเกร็ด\New folder\"/>
    </mc:Choice>
  </mc:AlternateContent>
  <bookViews>
    <workbookView xWindow="0" yWindow="0" windowWidth="21600" windowHeight="9630" activeTab="2"/>
  </bookViews>
  <sheets>
    <sheet name=" ปร.6 อาคาร G " sheetId="1" r:id="rId1"/>
    <sheet name=" ปร.5 อาคาร G ก" sheetId="2" r:id="rId2"/>
    <sheet name="ปร5 อาคาร G ข" sheetId="4" r:id="rId3"/>
    <sheet name="ปร.4 อาคาร G" sheetId="3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B13" i="2"/>
  <c r="K22" i="3"/>
  <c r="K16" i="3"/>
  <c r="K17" i="3"/>
  <c r="K18" i="3"/>
  <c r="K19" i="3"/>
  <c r="K20" i="3"/>
  <c r="K21" i="3"/>
  <c r="K15" i="3"/>
  <c r="J13" i="3" l="1"/>
  <c r="J24" i="3" l="1"/>
  <c r="J25" i="3" s="1"/>
  <c r="H24" i="3"/>
  <c r="H25" i="3" s="1"/>
  <c r="D12" i="4"/>
  <c r="H11" i="4"/>
  <c r="D11" i="4"/>
  <c r="K24" i="3" l="1"/>
  <c r="K25" i="3" s="1"/>
  <c r="D13" i="4" s="1"/>
  <c r="G13" i="4" s="1"/>
  <c r="G20" i="4" s="1"/>
  <c r="E15" i="1" l="1"/>
  <c r="J12" i="3" l="1"/>
  <c r="K12" i="3" s="1"/>
  <c r="J11" i="3"/>
  <c r="K11" i="3" s="1"/>
  <c r="J19" i="3"/>
  <c r="H19" i="3"/>
  <c r="J20" i="3"/>
  <c r="H20" i="3"/>
  <c r="J21" i="3"/>
  <c r="H21" i="3"/>
  <c r="C20" i="1"/>
  <c r="K13" i="3" l="1"/>
  <c r="D13" i="2" s="1"/>
  <c r="G13" i="2" s="1"/>
  <c r="E13" i="1" s="1"/>
  <c r="J18" i="3" l="1"/>
  <c r="H18" i="3"/>
  <c r="J17" i="3"/>
  <c r="H17" i="3"/>
  <c r="J16" i="3"/>
  <c r="H16" i="3"/>
  <c r="J15" i="3"/>
  <c r="H15" i="3"/>
  <c r="D12" i="2"/>
  <c r="H11" i="2"/>
  <c r="D11" i="2"/>
  <c r="F11" i="1"/>
  <c r="D14" i="2" l="1"/>
  <c r="G14" i="2" s="1"/>
  <c r="E14" i="1" s="1"/>
  <c r="E18" i="1" s="1"/>
  <c r="G21" i="2" l="1"/>
</calcChain>
</file>

<file path=xl/sharedStrings.xml><?xml version="1.0" encoding="utf-8"?>
<sst xmlns="http://schemas.openxmlformats.org/spreadsheetml/2006/main" count="194" uniqueCount="92">
  <si>
    <t>แบบ ปร.6   แผ่นที่ 1/1</t>
  </si>
  <si>
    <t>แบบสรุปราคากลางงานก่อสร้าง</t>
  </si>
  <si>
    <t xml:space="preserve">ชื่อโครงการ/งานก่อสร้าง  </t>
  </si>
  <si>
    <t>สถานที่ก่อสร้าง</t>
  </si>
  <si>
    <t>ศูนย์การศึกษาหนองระเวียง  มหาวิทยาลัยเทคโนโลยีราชมงคลอีสาน</t>
  </si>
  <si>
    <t xml:space="preserve">หน่วยงานเจ้าของโครงการ/งานก่อสร้าง          </t>
  </si>
  <si>
    <t>วิทยาลัยนวัตกรรมวิชาชีพ  มหาวิทยาลัยเทคโนโลยีราชมงคลอีสาน</t>
  </si>
  <si>
    <t>ลำดับ</t>
  </si>
  <si>
    <t>รายการ</t>
  </si>
  <si>
    <t>ค่าก่อสร้างทั้งหมด</t>
  </si>
  <si>
    <t>รวมมเป็นเงิน (บาท)</t>
  </si>
  <si>
    <t>รวมค่าก่อสร้างทั้งโครงการ</t>
  </si>
  <si>
    <t>ราคากลาง</t>
  </si>
  <si>
    <t>ตัวอักษร</t>
  </si>
  <si>
    <t>Factor  F</t>
  </si>
  <si>
    <t>งานสถาปัตยกรรม</t>
  </si>
  <si>
    <t>รวมเป็นค่าก่อสร้าง</t>
  </si>
  <si>
    <t>รายการปริมาณงานและราคา</t>
  </si>
  <si>
    <t xml:space="preserve">หน่วยงานเจ้าของโครงการ/งานก่อสร้าง    </t>
  </si>
  <si>
    <t>จำนวน</t>
  </si>
  <si>
    <t>หน่วย</t>
  </si>
  <si>
    <t>ค่าวัสดุ</t>
  </si>
  <si>
    <t>ค่าแรง</t>
  </si>
  <si>
    <t>รวมค่าวัสดุและค่าแรง</t>
  </si>
  <si>
    <t>หมายเหตุ</t>
  </si>
  <si>
    <t>ราค่าต่อหน่วย</t>
  </si>
  <si>
    <t>จำนวนเงิน</t>
  </si>
  <si>
    <t>ราคาต่อหน่วย</t>
  </si>
  <si>
    <t>ชุด</t>
  </si>
  <si>
    <t>รวมงานข้อ 2</t>
  </si>
  <si>
    <t>แบบ ปร.4 และ ปร.5 ที่แนบ</t>
  </si>
  <si>
    <t>จำนวน 1 ชุด</t>
  </si>
  <si>
    <t>ประมาณราคาเมื่อวันที่</t>
  </si>
  <si>
    <t xml:space="preserve">ประมาณการตามแบบ ปร.4 </t>
  </si>
  <si>
    <t>ประธานกรรมการกำหนดราคากลาง</t>
  </si>
  <si>
    <t>กรรมการกำหนดราคากลาง</t>
  </si>
  <si>
    <t>กรรมการและเลขานุการกำหนดราคากลาง</t>
  </si>
  <si>
    <t>ประมาณการโดย</t>
  </si>
  <si>
    <t>แผงบังแดดอลูมิเนียมเคลือบสีแบบตัว Z (พร้อมโครงคร่าว)</t>
  </si>
  <si>
    <t>รวมค่าติดตั้ง</t>
  </si>
  <si>
    <t>ตร.ม.</t>
  </si>
  <si>
    <t>ผนังกระจกแผ่นใส 10 มิลลิเมตร กรอบอลูมิเนียมติดตาย</t>
  </si>
  <si>
    <t>ผนังกระจกแผ่นใส 10 มิลลิเมตร พร้อมหน้าต่างบานเลื่อน</t>
  </si>
  <si>
    <t>พื้นอิพ็อคซี EPOXY SELF - LEVELING หนา 2 มิลลิเมตร</t>
  </si>
  <si>
    <t>เครน A frame Maximum load 5,000 กิโลกรัม</t>
  </si>
  <si>
    <t>ท่อลม PAP ชนิดอากาศอัดสีขาว</t>
  </si>
  <si>
    <t>ม.</t>
  </si>
  <si>
    <t>แผงบังแดดอลูมิเนียมเคลือบสีแบบตัว แบบปรับระดับได้</t>
  </si>
  <si>
    <t>งานสำรวจ และเตรียมพื้นที่ปรับปรุงอาคาร</t>
  </si>
  <si>
    <t>เหมา</t>
  </si>
  <si>
    <t>-</t>
  </si>
  <si>
    <t>งานรื้อถอนผนังตาข่าย</t>
  </si>
  <si>
    <t xml:space="preserve">รวมงานข้อ 1 </t>
  </si>
  <si>
    <t>ชุดควบคุมการปิด เปิดชุดบานเกร็ด อัตโนมัติ</t>
  </si>
  <si>
    <t>............................................................</t>
  </si>
  <si>
    <t xml:space="preserve">     (นายกัมปนาท   ถ่ายสูงเนิน)</t>
  </si>
  <si>
    <t xml:space="preserve">     (นายพงษ์ศักดิ์  รุนกระโทก)</t>
  </si>
  <si>
    <t xml:space="preserve">     (นางสาวนภัทร   สัพทานนท์)</t>
  </si>
  <si>
    <t>คณะกรรมการกำหนดราคากลาง</t>
  </si>
  <si>
    <t>ปรับปรุงชุดหน้าต่างบานเกร็ดแบบปรับระดับได้ พร้อมระบบควบคุมอัตโนมัติ โรงงาน</t>
  </si>
  <si>
    <t>ช่างจักรกลหนักและช่างยนต์ ตำบลหนองระเวียง อำเภอเมืองนครราชสีมา</t>
  </si>
  <si>
    <t>จังหวัดนครราชสีมา</t>
  </si>
  <si>
    <t>งานครุภัณฑ์</t>
  </si>
  <si>
    <t xml:space="preserve">                                                                                                 </t>
  </si>
  <si>
    <t xml:space="preserve">แบบ ปร.5 (ก)  </t>
  </si>
  <si>
    <t>แบบ ปร.5 (ข)</t>
  </si>
  <si>
    <t>เงื่อนไขการใช้ตาราง Factor F</t>
  </si>
  <si>
    <t>เงินล่วงหน้าจ่าย.........0%</t>
  </si>
  <si>
    <t>เงินประกันผลงานหัก......0%</t>
  </si>
  <si>
    <t>ดอกเบี้ยเงินกู้.........0%</t>
  </si>
  <si>
    <t>ภาษีมูลค่าเพิ่ม.....7%</t>
  </si>
  <si>
    <t>รวมงานข้อ3</t>
  </si>
  <si>
    <t>แบบ ปร.4   แผ่นที่ 1/2</t>
  </si>
  <si>
    <t>แบบ ปร.4   แผ่นที่ 2/2</t>
  </si>
  <si>
    <t>ปรับปรุงชุดหน้าต่างบานเกร็ดแบบปรับระดับได้ พร้อมระบบควบคุมอัตโนมัติ โรงงานช่างจักรกลหนักและช่างยนต์ ตำบลหนองระเวียง อำเภอเมืองนครราชสีมา จังหวัดนครราชสีมา</t>
  </si>
  <si>
    <t>**หมายเหตุ**</t>
  </si>
  <si>
    <t>*อ.1 คือราคาอ้างอิงบัญชีค่าวัสดุและค่าแรงของกรมบัญชีกลาง สำหรับปีงบประมาณ ๒๕๖๔</t>
  </si>
  <si>
    <t>*อ2. ค่าราคาอ้างอิงบัญชีค่าวัสดุจากพาณิชย์จังหวัดนครราชสีมาประจำเดือน  ตุลาคม  ๒๕๖๔</t>
  </si>
  <si>
    <t>อ3. คือราคาอ้างอิง บัญชีค่าวัสดุจาการสืบราคาในงานก่อสร้างทั่วไปในเขตจังหวัดนครราชสีมา</t>
  </si>
  <si>
    <t>*อ4. คือราคาอ้างอิงบัญชีจากการสืบราคาอ้างอิง จากการเสนอราคาของผู้รับจ้าง</t>
  </si>
  <si>
    <t xml:space="preserve">1. ราคาวัสดุก่อสร้างอ้างอิงงานไฟฟ้าจาก </t>
  </si>
  <si>
    <t xml:space="preserve">  1.1 * ราคาวัสดุและราคาค่าแรงจากกลุ่มออกแบบและก่อสร้างสำนักงานคณะกรรมการการศึกษาขั้นพื้นฐาน ปี 2564</t>
  </si>
  <si>
    <t xml:space="preserve">  1.2  ** ราคาวัสดุจากสำนักดัชนีเศรษฐกิจการค้า จังหวัดนครราชสีมา</t>
  </si>
  <si>
    <t xml:space="preserve">  1.3 *** ราคาวัสดุก่อสร้าง จังหวัดนครราชสีมา (ราคาเงินสด ไม่รวมภาษีมูลค่าเพิ่ม ไม่รวมค่าขนส่ง) เดือน ตุลาคม ปี 2564</t>
  </si>
  <si>
    <t xml:space="preserve">  1.4 **** ราคาผู้ผลิต</t>
  </si>
  <si>
    <t xml:space="preserve">  1.5  *****ราคาจากตัวแทนจำหน่าย</t>
  </si>
  <si>
    <t xml:space="preserve">  1.6  ****** ราคาจากสัญญาจ้างของมหาวิทยาลัย</t>
  </si>
  <si>
    <t>2. ราคาค่าแรงอ้างอิงจากบัญชีค่าแรง/ค่าดำเนินการ สำหรับการถอดแบบคำนวณราคากลางงานก่อสร้าง กรมบัญชีกลาง</t>
  </si>
  <si>
    <t>3. การประมาณราคาทั้งปริมาณและราคาต่อหน่วยเป็นการประมาณการซึ่งอาจมีความคลาดเคลื่อน โดยผู้เสนอราคาต้องประมาณการเองอย่างละเอียดและไม่สามารถเรียกร้องได้</t>
  </si>
  <si>
    <t>4. บัญชีราคามาตรฐานครุภัณฑ์ กองมาตรฐานงบประมาณ ธันวาคม ๒๕๖๓</t>
  </si>
  <si>
    <t>จำนวน 2 แผ่น</t>
  </si>
  <si>
    <t>งานสำรวจและเตรียมพื้นที่ปรับปรุงอาคาร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</si>
</sst>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64" fontId="2" fillId="0" borderId="7" xfId="1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/>
    <xf numFmtId="164" fontId="2" fillId="0" borderId="1" xfId="1" applyFont="1" applyBorder="1" applyAlignment="1">
      <alignment horizontal="center"/>
    </xf>
    <xf numFmtId="0" fontId="2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/>
    <xf numFmtId="0" fontId="2" fillId="0" borderId="13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6" xfId="0" applyFont="1" applyBorder="1"/>
    <xf numFmtId="0" fontId="2" fillId="0" borderId="20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0" xfId="0" applyFont="1" applyBorder="1"/>
    <xf numFmtId="0" fontId="2" fillId="0" borderId="21" xfId="0" applyFont="1" applyBorder="1"/>
    <xf numFmtId="164" fontId="2" fillId="0" borderId="20" xfId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164" fontId="3" fillId="0" borderId="24" xfId="1" applyFont="1" applyBorder="1" applyAlignment="1">
      <alignment horizontal="center"/>
    </xf>
    <xf numFmtId="0" fontId="2" fillId="0" borderId="24" xfId="0" applyFont="1" applyBorder="1"/>
    <xf numFmtId="0" fontId="3" fillId="0" borderId="17" xfId="0" applyFont="1" applyBorder="1"/>
    <xf numFmtId="0" fontId="2" fillId="0" borderId="28" xfId="0" applyFont="1" applyBorder="1"/>
    <xf numFmtId="164" fontId="2" fillId="0" borderId="16" xfId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20" xfId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164" fontId="2" fillId="0" borderId="29" xfId="1" applyFont="1" applyBorder="1" applyAlignment="1">
      <alignment horizontal="center" vertical="center"/>
    </xf>
    <xf numFmtId="164" fontId="2" fillId="0" borderId="29" xfId="1" applyFont="1" applyBorder="1" applyAlignment="1">
      <alignment horizontal="center"/>
    </xf>
    <xf numFmtId="0" fontId="2" fillId="0" borderId="29" xfId="0" applyFont="1" applyBorder="1"/>
    <xf numFmtId="0" fontId="4" fillId="0" borderId="0" xfId="0" applyFont="1"/>
    <xf numFmtId="43" fontId="2" fillId="0" borderId="16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2" fillId="0" borderId="35" xfId="0" applyFont="1" applyBorder="1"/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/>
    <xf numFmtId="0" fontId="2" fillId="0" borderId="15" xfId="0" applyFont="1" applyBorder="1"/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/>
    <xf numFmtId="166" fontId="2" fillId="0" borderId="0" xfId="1" applyNumberFormat="1" applyFont="1"/>
    <xf numFmtId="0" fontId="2" fillId="2" borderId="0" xfId="0" applyFont="1" applyFill="1"/>
    <xf numFmtId="15" fontId="2" fillId="2" borderId="0" xfId="0" applyNumberFormat="1" applyFont="1" applyFill="1"/>
    <xf numFmtId="0" fontId="2" fillId="2" borderId="0" xfId="0" applyFont="1" applyFill="1" applyAlignment="1">
      <alignment horizontal="left"/>
    </xf>
    <xf numFmtId="15" fontId="2" fillId="2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6" xfId="0" applyFont="1" applyBorder="1" applyAlignment="1">
      <alignment horizontal="center"/>
    </xf>
    <xf numFmtId="164" fontId="2" fillId="0" borderId="8" xfId="1" applyFont="1" applyBorder="1" applyAlignment="1">
      <alignment horizontal="center"/>
    </xf>
    <xf numFmtId="164" fontId="2" fillId="0" borderId="9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9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2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64" fontId="2" fillId="0" borderId="0" xfId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164" fontId="3" fillId="0" borderId="20" xfId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1" xfId="0" applyFont="1" applyBorder="1"/>
    <xf numFmtId="0" fontId="3" fillId="0" borderId="14" xfId="0" applyFont="1" applyBorder="1"/>
    <xf numFmtId="0" fontId="3" fillId="0" borderId="8" xfId="0" applyFont="1" applyBorder="1" applyAlignment="1">
      <alignment horizontal="left"/>
    </xf>
    <xf numFmtId="43" fontId="2" fillId="0" borderId="1" xfId="0" applyNumberFormat="1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64" fontId="2" fillId="0" borderId="8" xfId="1" applyFont="1" applyBorder="1" applyAlignment="1">
      <alignment horizontal="center"/>
    </xf>
    <xf numFmtId="164" fontId="2" fillId="0" borderId="9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14" xfId="1" applyFont="1" applyBorder="1" applyAlignment="1">
      <alignment horizontal="center"/>
    </xf>
    <xf numFmtId="164" fontId="2" fillId="0" borderId="15" xfId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n\Desktop\Work%20Hevy34%20ENG.%20BY%20Mark\&#3591;&#3634;&#3609;&#3615;&#3634;&#3619;&#3660;&#3617;%20&#3629;&#3633;&#3593;&#3619;&#3636;&#3618;&#3632;%20&#3617;&#3607;&#3626;\BOQ%20&#3648;&#3614;&#3636;&#3656;&#3617;-&#3621;&#3604;%20&#3611;&#3619;&#3636;&#3617;&#3634;&#3603;&#3605;&#3634;&#3617;&#3649;&#3610;&#3610;&#3648;&#3648;&#3585;&#3657;&#3652;&#35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.5"/>
      <sheetName val="ปร.4 ระบบสาธารณูปโภค"/>
      <sheetName val="ปริมาณปรับลด-เพิ่มตามแบบ"/>
      <sheetName val="Sheet2"/>
      <sheetName val="ปร.4 โรงเรือน"/>
      <sheetName val="ปร.4 โรงเก็บวัตถุดิบ"/>
      <sheetName val="ปร.4 บ่อล้างล้อ"/>
      <sheetName val="ปร.4 ป้อม รปภ."/>
      <sheetName val="ปร.4 อาคารโกดังเก็บฟาง"/>
    </sheetNames>
    <sheetDataSet>
      <sheetData sheetId="0" refreshError="1">
        <row r="11">
          <cell r="E11" t="str">
            <v>ค่าวัสดุและค่าแรงงาน</v>
          </cell>
          <cell r="H11" t="str">
            <v>หมายเหตุ</v>
          </cell>
        </row>
        <row r="12">
          <cell r="E12" t="str">
            <v>รวมเป็นเงิน (บาท)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4" zoomScale="85" zoomScaleNormal="85" workbookViewId="0">
      <selection activeCell="F25" sqref="F25"/>
    </sheetView>
  </sheetViews>
  <sheetFormatPr defaultColWidth="9.140625" defaultRowHeight="21.75" x14ac:dyDescent="0.5"/>
  <cols>
    <col min="1" max="1" width="7.28515625" style="1" customWidth="1"/>
    <col min="2" max="2" width="9.140625" style="1"/>
    <col min="3" max="3" width="12.42578125" style="1" customWidth="1"/>
    <col min="4" max="4" width="18.42578125" style="1" customWidth="1"/>
    <col min="5" max="5" width="18" style="2" customWidth="1"/>
    <col min="6" max="6" width="17.85546875" style="1" customWidth="1"/>
    <col min="7" max="7" width="12.7109375" style="1" customWidth="1"/>
    <col min="8" max="8" width="13.85546875" style="1" customWidth="1"/>
    <col min="9" max="9" width="15.140625" style="1" customWidth="1"/>
    <col min="10" max="16384" width="9.140625" style="1"/>
  </cols>
  <sheetData>
    <row r="1" spans="1:9" x14ac:dyDescent="0.5">
      <c r="F1" s="3" t="s">
        <v>0</v>
      </c>
    </row>
    <row r="2" spans="1:9" x14ac:dyDescent="0.5">
      <c r="A2" s="112" t="s">
        <v>1</v>
      </c>
      <c r="B2" s="112"/>
      <c r="C2" s="112"/>
      <c r="D2" s="112"/>
      <c r="E2" s="112"/>
      <c r="F2" s="112"/>
      <c r="G2" s="4"/>
      <c r="H2" s="4"/>
      <c r="I2" s="4"/>
    </row>
    <row r="3" spans="1:9" x14ac:dyDescent="0.5">
      <c r="A3" s="5" t="s">
        <v>2</v>
      </c>
      <c r="D3" s="6" t="s">
        <v>59</v>
      </c>
      <c r="F3" s="2"/>
      <c r="G3" s="2"/>
      <c r="H3" s="2"/>
    </row>
    <row r="4" spans="1:9" x14ac:dyDescent="0.5">
      <c r="A4" s="5"/>
      <c r="D4" s="6" t="s">
        <v>60</v>
      </c>
      <c r="F4" s="2"/>
      <c r="G4" s="2"/>
      <c r="H4" s="2"/>
    </row>
    <row r="5" spans="1:9" x14ac:dyDescent="0.5">
      <c r="A5" s="5"/>
      <c r="D5" s="6" t="s">
        <v>61</v>
      </c>
      <c r="F5" s="2"/>
      <c r="G5" s="2"/>
      <c r="H5" s="2"/>
    </row>
    <row r="6" spans="1:9" x14ac:dyDescent="0.5">
      <c r="A6" s="5" t="s">
        <v>3</v>
      </c>
      <c r="D6" s="6" t="s">
        <v>4</v>
      </c>
      <c r="F6" s="2"/>
      <c r="G6" s="2"/>
      <c r="H6" s="2"/>
    </row>
    <row r="7" spans="1:9" x14ac:dyDescent="0.5">
      <c r="A7" s="5" t="s">
        <v>5</v>
      </c>
      <c r="D7" s="1" t="s">
        <v>6</v>
      </c>
      <c r="F7" s="2"/>
      <c r="G7" s="2"/>
      <c r="H7" s="2"/>
    </row>
    <row r="8" spans="1:9" x14ac:dyDescent="0.5">
      <c r="A8" s="5" t="s">
        <v>30</v>
      </c>
      <c r="D8" s="6" t="s">
        <v>31</v>
      </c>
      <c r="F8" s="2"/>
      <c r="G8" s="2"/>
      <c r="H8" s="2"/>
    </row>
    <row r="9" spans="1:9" x14ac:dyDescent="0.5">
      <c r="A9" s="5" t="s">
        <v>32</v>
      </c>
      <c r="D9" s="83"/>
      <c r="F9" s="2"/>
      <c r="G9" s="2"/>
      <c r="H9" s="2"/>
    </row>
    <row r="10" spans="1:9" x14ac:dyDescent="0.5">
      <c r="A10" s="5"/>
      <c r="F10" s="2"/>
      <c r="G10" s="2"/>
      <c r="H10" s="2"/>
    </row>
    <row r="11" spans="1:9" x14ac:dyDescent="0.5">
      <c r="A11" s="113" t="s">
        <v>7</v>
      </c>
      <c r="B11" s="113" t="s">
        <v>8</v>
      </c>
      <c r="C11" s="113"/>
      <c r="D11" s="113"/>
      <c r="E11" s="7" t="s">
        <v>9</v>
      </c>
      <c r="F11" s="114" t="str">
        <f>[1]ปร.5!$H$11</f>
        <v>หมายเหตุ</v>
      </c>
    </row>
    <row r="12" spans="1:9" x14ac:dyDescent="0.5">
      <c r="A12" s="113"/>
      <c r="B12" s="113"/>
      <c r="C12" s="113"/>
      <c r="D12" s="113"/>
      <c r="E12" s="8" t="s">
        <v>10</v>
      </c>
      <c r="F12" s="115"/>
    </row>
    <row r="13" spans="1:9" x14ac:dyDescent="0.5">
      <c r="A13" s="9">
        <v>1</v>
      </c>
      <c r="B13" s="6" t="s">
        <v>91</v>
      </c>
      <c r="C13" s="11"/>
      <c r="D13" s="12" t="s">
        <v>63</v>
      </c>
      <c r="E13" s="13">
        <f>' ปร.5 อาคาร G ก'!G13</f>
        <v>120676.8</v>
      </c>
      <c r="F13" s="14"/>
    </row>
    <row r="14" spans="1:9" x14ac:dyDescent="0.5">
      <c r="A14" s="15">
        <v>2</v>
      </c>
      <c r="B14" s="16" t="s">
        <v>15</v>
      </c>
      <c r="C14" s="17"/>
      <c r="D14" s="18"/>
      <c r="E14" s="21">
        <f>' ปร.5 อาคาร G ก'!G14</f>
        <v>3944262.8160000001</v>
      </c>
      <c r="F14" s="20"/>
    </row>
    <row r="15" spans="1:9" x14ac:dyDescent="0.5">
      <c r="A15" s="15">
        <v>3</v>
      </c>
      <c r="B15" s="16" t="s">
        <v>62</v>
      </c>
      <c r="C15" s="17"/>
      <c r="D15" s="18"/>
      <c r="E15" s="95">
        <f>'ปร5 อาคาร G ข'!G13</f>
        <v>3605900</v>
      </c>
      <c r="F15" s="20"/>
    </row>
    <row r="16" spans="1:9" x14ac:dyDescent="0.5">
      <c r="A16" s="15"/>
      <c r="B16" s="16"/>
      <c r="C16" s="17"/>
      <c r="D16" s="18"/>
      <c r="E16" s="19"/>
      <c r="F16" s="20"/>
    </row>
    <row r="17" spans="1:7" x14ac:dyDescent="0.5">
      <c r="A17" s="22"/>
      <c r="B17" s="16"/>
      <c r="C17" s="17"/>
      <c r="D17" s="18"/>
      <c r="E17" s="19"/>
      <c r="F17" s="20"/>
    </row>
    <row r="18" spans="1:7" x14ac:dyDescent="0.5">
      <c r="A18" s="23"/>
      <c r="B18" s="24" t="s">
        <v>11</v>
      </c>
      <c r="C18" s="24"/>
      <c r="D18" s="24"/>
      <c r="E18" s="25">
        <f>SUM(E13:E15)</f>
        <v>7670839.6160000004</v>
      </c>
      <c r="F18" s="26"/>
    </row>
    <row r="19" spans="1:7" x14ac:dyDescent="0.5">
      <c r="A19" s="23"/>
      <c r="B19" s="24" t="s">
        <v>12</v>
      </c>
      <c r="C19" s="27"/>
      <c r="D19" s="27"/>
      <c r="E19" s="25">
        <f>E18</f>
        <v>7670839.6160000004</v>
      </c>
      <c r="F19" s="28"/>
    </row>
    <row r="20" spans="1:7" x14ac:dyDescent="0.5">
      <c r="A20" s="29"/>
      <c r="B20" s="27" t="s">
        <v>13</v>
      </c>
      <c r="C20" s="116" t="str">
        <f>BAHTTEXT(E19)</f>
        <v>เจ็ดล้านหกแสนเจ็ดหมื่นแปดร้อยสามสิบเก้าบาทหกสิบสองสตางค์</v>
      </c>
      <c r="D20" s="116"/>
      <c r="E20" s="116"/>
      <c r="F20" s="30"/>
    </row>
    <row r="21" spans="1:7" x14ac:dyDescent="0.5">
      <c r="A21" s="17"/>
      <c r="B21" s="17"/>
      <c r="C21" s="86"/>
      <c r="D21" s="86"/>
      <c r="E21" s="86"/>
      <c r="F21" s="87"/>
    </row>
    <row r="23" spans="1:7" x14ac:dyDescent="0.5">
      <c r="C23" s="82" t="s">
        <v>54</v>
      </c>
      <c r="E23" s="1" t="s">
        <v>34</v>
      </c>
      <c r="F23" s="2"/>
      <c r="G23" s="2"/>
    </row>
    <row r="24" spans="1:7" x14ac:dyDescent="0.5">
      <c r="C24" s="82" t="s">
        <v>55</v>
      </c>
      <c r="E24" s="1"/>
      <c r="F24" s="2"/>
      <c r="G24" s="2"/>
    </row>
    <row r="25" spans="1:7" x14ac:dyDescent="0.5">
      <c r="C25" s="82"/>
      <c r="E25" s="1"/>
      <c r="F25" s="2"/>
      <c r="G25" s="2"/>
    </row>
    <row r="26" spans="1:7" x14ac:dyDescent="0.5">
      <c r="C26" s="82"/>
      <c r="E26" s="1"/>
      <c r="F26" s="2"/>
      <c r="G26" s="2"/>
    </row>
    <row r="27" spans="1:7" x14ac:dyDescent="0.5">
      <c r="C27" s="82" t="s">
        <v>54</v>
      </c>
      <c r="E27" s="1" t="s">
        <v>35</v>
      </c>
      <c r="F27" s="2"/>
      <c r="G27" s="2"/>
    </row>
    <row r="28" spans="1:7" x14ac:dyDescent="0.5">
      <c r="C28" s="82" t="s">
        <v>56</v>
      </c>
      <c r="E28" s="1"/>
      <c r="F28" s="2"/>
      <c r="G28" s="2"/>
    </row>
    <row r="29" spans="1:7" x14ac:dyDescent="0.5">
      <c r="C29" s="82"/>
      <c r="E29" s="1"/>
      <c r="F29" s="2"/>
      <c r="G29" s="2"/>
    </row>
    <row r="30" spans="1:7" x14ac:dyDescent="0.5">
      <c r="C30" s="82"/>
      <c r="E30" s="1"/>
      <c r="F30" s="2"/>
      <c r="G30" s="2"/>
    </row>
    <row r="31" spans="1:7" x14ac:dyDescent="0.5">
      <c r="C31" s="82" t="s">
        <v>54</v>
      </c>
      <c r="E31" s="1" t="s">
        <v>36</v>
      </c>
      <c r="F31" s="2"/>
      <c r="G31" s="2"/>
    </row>
    <row r="32" spans="1:7" x14ac:dyDescent="0.5">
      <c r="C32" s="82" t="s">
        <v>57</v>
      </c>
      <c r="E32" s="1"/>
      <c r="F32" s="2"/>
      <c r="G32" s="2"/>
    </row>
  </sheetData>
  <mergeCells count="5">
    <mergeCell ref="A2:F2"/>
    <mergeCell ref="A11:A12"/>
    <mergeCell ref="B11:D12"/>
    <mergeCell ref="F11:F12"/>
    <mergeCell ref="C20:E20"/>
  </mergeCells>
  <printOptions horizontalCentered="1"/>
  <pageMargins left="0.59055118110236227" right="0.59055118110236227" top="0.86614173228346458" bottom="0.74803149606299213" header="0.31496062992125984" footer="0.31496062992125984"/>
  <pageSetup paperSize="9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0" zoomScaleNormal="100" workbookViewId="0">
      <selection activeCell="C16" sqref="C16"/>
    </sheetView>
  </sheetViews>
  <sheetFormatPr defaultColWidth="9.140625" defaultRowHeight="21.75" x14ac:dyDescent="0.5"/>
  <cols>
    <col min="1" max="1" width="7.42578125" style="1" customWidth="1"/>
    <col min="2" max="2" width="9.140625" style="1"/>
    <col min="3" max="3" width="20.42578125" style="1" customWidth="1"/>
    <col min="4" max="4" width="7.7109375" style="1" customWidth="1"/>
    <col min="5" max="5" width="8.7109375" style="1" customWidth="1"/>
    <col min="6" max="6" width="9.5703125" style="2" customWidth="1"/>
    <col min="7" max="7" width="15.140625" style="2" customWidth="1"/>
    <col min="8" max="8" width="11.5703125" style="1" customWidth="1"/>
    <col min="9" max="9" width="12.7109375" style="1" customWidth="1"/>
    <col min="10" max="10" width="13.85546875" style="1" customWidth="1"/>
    <col min="11" max="11" width="15.140625" style="1" customWidth="1"/>
    <col min="12" max="16384" width="9.140625" style="1"/>
  </cols>
  <sheetData>
    <row r="1" spans="1:10" x14ac:dyDescent="0.5">
      <c r="E1" s="2"/>
      <c r="F1" s="3"/>
      <c r="G1" s="1"/>
      <c r="H1" s="3" t="s">
        <v>64</v>
      </c>
    </row>
    <row r="2" spans="1:10" x14ac:dyDescent="0.5">
      <c r="A2" s="112" t="s">
        <v>1</v>
      </c>
      <c r="B2" s="112"/>
      <c r="C2" s="112"/>
      <c r="D2" s="112"/>
      <c r="E2" s="112"/>
      <c r="F2" s="112"/>
      <c r="G2" s="4"/>
      <c r="H2" s="4"/>
      <c r="I2" s="4"/>
    </row>
    <row r="3" spans="1:10" x14ac:dyDescent="0.5">
      <c r="A3" s="5" t="s">
        <v>2</v>
      </c>
      <c r="D3" s="6" t="s">
        <v>59</v>
      </c>
      <c r="E3" s="2"/>
      <c r="H3" s="2"/>
    </row>
    <row r="4" spans="1:10" x14ac:dyDescent="0.5">
      <c r="A4" s="5"/>
      <c r="D4" s="6" t="s">
        <v>60</v>
      </c>
      <c r="E4" s="2"/>
      <c r="H4" s="2"/>
    </row>
    <row r="5" spans="1:10" x14ac:dyDescent="0.5">
      <c r="A5" s="5"/>
      <c r="D5" s="6" t="s">
        <v>61</v>
      </c>
      <c r="E5" s="2"/>
      <c r="H5" s="2"/>
    </row>
    <row r="6" spans="1:10" x14ac:dyDescent="0.5">
      <c r="A6" s="5" t="s">
        <v>3</v>
      </c>
      <c r="D6" s="6" t="s">
        <v>4</v>
      </c>
      <c r="E6" s="2"/>
      <c r="H6" s="2"/>
    </row>
    <row r="7" spans="1:10" x14ac:dyDescent="0.5">
      <c r="A7" s="5" t="s">
        <v>5</v>
      </c>
      <c r="D7" s="1" t="s">
        <v>6</v>
      </c>
      <c r="E7" s="2"/>
      <c r="H7" s="2"/>
    </row>
    <row r="8" spans="1:10" x14ac:dyDescent="0.5">
      <c r="A8" s="5" t="s">
        <v>33</v>
      </c>
      <c r="D8" s="6" t="s">
        <v>90</v>
      </c>
      <c r="E8" s="2"/>
      <c r="H8" s="2"/>
    </row>
    <row r="9" spans="1:10" x14ac:dyDescent="0.5">
      <c r="A9" s="5" t="s">
        <v>32</v>
      </c>
      <c r="D9" s="83"/>
      <c r="E9" s="2"/>
      <c r="H9" s="2"/>
    </row>
    <row r="10" spans="1:10" x14ac:dyDescent="0.5">
      <c r="A10" s="5"/>
      <c r="D10" s="2"/>
      <c r="E10" s="2"/>
      <c r="H10" s="2"/>
      <c r="I10" s="2"/>
      <c r="J10" s="2"/>
    </row>
    <row r="11" spans="1:10" x14ac:dyDescent="0.5">
      <c r="A11" s="113" t="s">
        <v>7</v>
      </c>
      <c r="B11" s="113" t="s">
        <v>8</v>
      </c>
      <c r="C11" s="113"/>
      <c r="D11" s="123" t="str">
        <f>[1]ปร.5!$E$11</f>
        <v>ค่าวัสดุและค่าแรงงาน</v>
      </c>
      <c r="E11" s="122"/>
      <c r="F11" s="114" t="s">
        <v>14</v>
      </c>
      <c r="G11" s="7" t="s">
        <v>9</v>
      </c>
      <c r="H11" s="114" t="str">
        <f>[1]ปร.5!$H$11</f>
        <v>หมายเหตุ</v>
      </c>
    </row>
    <row r="12" spans="1:10" x14ac:dyDescent="0.5">
      <c r="A12" s="113"/>
      <c r="B12" s="114"/>
      <c r="C12" s="114"/>
      <c r="D12" s="119" t="str">
        <f>[1]ปร.5!$E$12</f>
        <v>รวมเป็นเงิน (บาท)</v>
      </c>
      <c r="E12" s="120"/>
      <c r="F12" s="115"/>
      <c r="G12" s="8" t="s">
        <v>10</v>
      </c>
      <c r="H12" s="115"/>
    </row>
    <row r="13" spans="1:10" x14ac:dyDescent="0.5">
      <c r="A13" s="76">
        <v>1</v>
      </c>
      <c r="B13" s="10" t="str">
        <f>'ปร.4 อาคาร G'!B10</f>
        <v>งานสำรวจ และเตรียมพื้นที่ปรับปรุงอาคาร</v>
      </c>
      <c r="C13" s="11"/>
      <c r="D13" s="121">
        <f>'ปร.4 อาคาร G'!K13</f>
        <v>93000</v>
      </c>
      <c r="E13" s="122"/>
      <c r="F13" s="60">
        <v>1.2976000000000001</v>
      </c>
      <c r="G13" s="13">
        <f>D13*F13</f>
        <v>120676.8</v>
      </c>
      <c r="H13" s="14"/>
    </row>
    <row r="14" spans="1:10" x14ac:dyDescent="0.5">
      <c r="A14" s="78">
        <v>2</v>
      </c>
      <c r="B14" s="16" t="s">
        <v>15</v>
      </c>
      <c r="C14" s="17"/>
      <c r="D14" s="117">
        <f>'ปร.4 อาคาร G'!K22</f>
        <v>3039660</v>
      </c>
      <c r="E14" s="118"/>
      <c r="F14" s="77">
        <v>1.2976000000000001</v>
      </c>
      <c r="G14" s="95">
        <f>D14*F14</f>
        <v>3944262.8160000001</v>
      </c>
      <c r="H14" s="20"/>
    </row>
    <row r="15" spans="1:10" x14ac:dyDescent="0.5">
      <c r="A15" s="78"/>
      <c r="B15" s="16"/>
      <c r="C15" s="17"/>
      <c r="D15" s="89"/>
      <c r="E15" s="90"/>
      <c r="F15" s="91"/>
      <c r="G15" s="95"/>
      <c r="H15" s="20"/>
    </row>
    <row r="16" spans="1:10" x14ac:dyDescent="0.5">
      <c r="A16" s="78"/>
      <c r="B16" s="16" t="s">
        <v>66</v>
      </c>
      <c r="C16" s="17"/>
      <c r="D16" s="89"/>
      <c r="E16" s="90"/>
      <c r="F16" s="91"/>
      <c r="G16" s="95"/>
      <c r="H16" s="20"/>
    </row>
    <row r="17" spans="1:8" x14ac:dyDescent="0.5">
      <c r="A17" s="78"/>
      <c r="B17" s="16" t="s">
        <v>67</v>
      </c>
      <c r="C17" s="17"/>
      <c r="D17" s="89"/>
      <c r="E17" s="90"/>
      <c r="F17" s="91"/>
      <c r="G17" s="95"/>
      <c r="H17" s="20"/>
    </row>
    <row r="18" spans="1:8" x14ac:dyDescent="0.5">
      <c r="A18" s="78"/>
      <c r="B18" s="16" t="s">
        <v>68</v>
      </c>
      <c r="C18" s="17"/>
      <c r="D18" s="117"/>
      <c r="E18" s="118"/>
      <c r="F18" s="77"/>
      <c r="G18" s="19"/>
      <c r="H18" s="20"/>
    </row>
    <row r="19" spans="1:8" x14ac:dyDescent="0.5">
      <c r="A19" s="78"/>
      <c r="B19" s="16" t="s">
        <v>69</v>
      </c>
      <c r="C19" s="17"/>
      <c r="D19" s="117"/>
      <c r="E19" s="118"/>
      <c r="F19" s="93"/>
      <c r="G19" s="21"/>
      <c r="H19" s="20"/>
    </row>
    <row r="20" spans="1:8" x14ac:dyDescent="0.5">
      <c r="A20" s="79"/>
      <c r="B20" s="80" t="s">
        <v>70</v>
      </c>
      <c r="C20" s="27"/>
      <c r="D20" s="80"/>
      <c r="E20" s="75"/>
      <c r="F20" s="77"/>
      <c r="G20" s="19"/>
      <c r="H20" s="20"/>
    </row>
    <row r="21" spans="1:8" x14ac:dyDescent="0.5">
      <c r="A21" s="23"/>
      <c r="B21" s="24" t="s">
        <v>16</v>
      </c>
      <c r="C21" s="24"/>
      <c r="D21" s="80"/>
      <c r="E21" s="75"/>
      <c r="F21" s="31"/>
      <c r="G21" s="25">
        <f>SUM(G13:G19)</f>
        <v>4064939.6159999999</v>
      </c>
      <c r="H21" s="26"/>
    </row>
    <row r="22" spans="1:8" x14ac:dyDescent="0.5">
      <c r="A22" s="96"/>
      <c r="B22" s="17"/>
      <c r="C22" s="17"/>
      <c r="D22" s="17"/>
      <c r="E22" s="17"/>
      <c r="F22" s="86"/>
      <c r="G22" s="97"/>
      <c r="H22" s="17"/>
    </row>
    <row r="24" spans="1:8" x14ac:dyDescent="0.5">
      <c r="B24" s="82"/>
      <c r="C24" s="82" t="s">
        <v>54</v>
      </c>
      <c r="E24" s="1" t="s">
        <v>34</v>
      </c>
    </row>
    <row r="25" spans="1:8" x14ac:dyDescent="0.5">
      <c r="B25" s="82"/>
      <c r="C25" s="82" t="s">
        <v>55</v>
      </c>
    </row>
    <row r="26" spans="1:8" ht="12.75" customHeight="1" x14ac:dyDescent="0.5">
      <c r="B26" s="82"/>
      <c r="C26" s="82"/>
    </row>
    <row r="27" spans="1:8" x14ac:dyDescent="0.5">
      <c r="B27" s="82"/>
      <c r="C27" s="82" t="s">
        <v>54</v>
      </c>
      <c r="E27" s="1" t="s">
        <v>35</v>
      </c>
    </row>
    <row r="28" spans="1:8" x14ac:dyDescent="0.5">
      <c r="B28" s="82"/>
      <c r="C28" s="82" t="s">
        <v>56</v>
      </c>
    </row>
    <row r="29" spans="1:8" ht="12.75" customHeight="1" x14ac:dyDescent="0.5">
      <c r="B29" s="82"/>
      <c r="C29" s="82"/>
    </row>
    <row r="30" spans="1:8" x14ac:dyDescent="0.5">
      <c r="B30" s="82"/>
      <c r="C30" s="82" t="s">
        <v>54</v>
      </c>
      <c r="E30" s="1" t="s">
        <v>36</v>
      </c>
    </row>
    <row r="31" spans="1:8" x14ac:dyDescent="0.5">
      <c r="B31" s="82"/>
      <c r="C31" s="82" t="s">
        <v>57</v>
      </c>
    </row>
    <row r="32" spans="1:8" x14ac:dyDescent="0.5">
      <c r="B32" s="82"/>
      <c r="C32" s="82"/>
    </row>
  </sheetData>
  <mergeCells count="11">
    <mergeCell ref="A2:F2"/>
    <mergeCell ref="A11:A12"/>
    <mergeCell ref="B11:C12"/>
    <mergeCell ref="D11:E11"/>
    <mergeCell ref="F11:F12"/>
    <mergeCell ref="D14:E14"/>
    <mergeCell ref="D18:E18"/>
    <mergeCell ref="D19:E19"/>
    <mergeCell ref="H11:H12"/>
    <mergeCell ref="D12:E12"/>
    <mergeCell ref="D13:E13"/>
  </mergeCells>
  <printOptions horizontalCentered="1"/>
  <pageMargins left="0.59055118110236227" right="0.39370078740157483" top="0.86614173228346458" bottom="0.74803149606299213" header="0.31496062992125984" footer="0.31496062992125984"/>
  <pageSetup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4" sqref="G4"/>
    </sheetView>
  </sheetViews>
  <sheetFormatPr defaultColWidth="9.140625" defaultRowHeight="21.75" x14ac:dyDescent="0.5"/>
  <cols>
    <col min="1" max="1" width="6.28515625" style="1" customWidth="1"/>
    <col min="2" max="2" width="9.140625" style="1"/>
    <col min="3" max="3" width="13.42578125" style="1" customWidth="1"/>
    <col min="4" max="4" width="7.7109375" style="1" customWidth="1"/>
    <col min="5" max="5" width="7.5703125" style="1" customWidth="1"/>
    <col min="6" max="6" width="9.5703125" style="2" customWidth="1"/>
    <col min="7" max="7" width="13.5703125" style="2" customWidth="1"/>
    <col min="8" max="8" width="14.140625" style="1" customWidth="1"/>
    <col min="9" max="9" width="12.7109375" style="1" customWidth="1"/>
    <col min="10" max="10" width="13.85546875" style="1" customWidth="1"/>
    <col min="11" max="11" width="15.140625" style="1" customWidth="1"/>
    <col min="12" max="16384" width="9.140625" style="1"/>
  </cols>
  <sheetData>
    <row r="1" spans="1:10" x14ac:dyDescent="0.5">
      <c r="E1" s="2"/>
      <c r="F1" s="3"/>
      <c r="G1" s="1"/>
      <c r="H1" s="3" t="s">
        <v>65</v>
      </c>
    </row>
    <row r="2" spans="1:10" x14ac:dyDescent="0.5">
      <c r="A2" s="112" t="s">
        <v>1</v>
      </c>
      <c r="B2" s="112"/>
      <c r="C2" s="112"/>
      <c r="D2" s="112"/>
      <c r="E2" s="112"/>
      <c r="F2" s="112"/>
      <c r="G2" s="4"/>
      <c r="H2" s="4"/>
      <c r="I2" s="4"/>
    </row>
    <row r="3" spans="1:10" x14ac:dyDescent="0.5">
      <c r="A3" s="5" t="s">
        <v>2</v>
      </c>
      <c r="D3" s="6" t="s">
        <v>59</v>
      </c>
      <c r="E3" s="2"/>
      <c r="H3" s="2"/>
    </row>
    <row r="4" spans="1:10" x14ac:dyDescent="0.5">
      <c r="A4" s="5"/>
      <c r="D4" s="6" t="s">
        <v>60</v>
      </c>
      <c r="E4" s="2"/>
      <c r="H4" s="2"/>
    </row>
    <row r="5" spans="1:10" x14ac:dyDescent="0.5">
      <c r="A5" s="5"/>
      <c r="D5" s="6" t="s">
        <v>61</v>
      </c>
      <c r="E5" s="2"/>
      <c r="H5" s="2"/>
    </row>
    <row r="6" spans="1:10" x14ac:dyDescent="0.5">
      <c r="A6" s="5" t="s">
        <v>3</v>
      </c>
      <c r="D6" s="6" t="s">
        <v>4</v>
      </c>
      <c r="E6" s="2"/>
      <c r="H6" s="2"/>
    </row>
    <row r="7" spans="1:10" x14ac:dyDescent="0.5">
      <c r="A7" s="5" t="s">
        <v>5</v>
      </c>
      <c r="D7" s="1" t="s">
        <v>6</v>
      </c>
      <c r="E7" s="2"/>
      <c r="H7" s="2"/>
    </row>
    <row r="8" spans="1:10" x14ac:dyDescent="0.5">
      <c r="A8" s="5" t="s">
        <v>33</v>
      </c>
      <c r="D8" s="6" t="s">
        <v>90</v>
      </c>
      <c r="E8" s="2"/>
      <c r="H8" s="2"/>
    </row>
    <row r="9" spans="1:10" x14ac:dyDescent="0.5">
      <c r="A9" s="5" t="s">
        <v>32</v>
      </c>
      <c r="D9" s="83"/>
      <c r="E9" s="2"/>
      <c r="H9" s="2"/>
    </row>
    <row r="10" spans="1:10" x14ac:dyDescent="0.5">
      <c r="A10" s="5"/>
      <c r="D10" s="2"/>
      <c r="E10" s="2"/>
      <c r="H10" s="2"/>
      <c r="I10" s="2"/>
      <c r="J10" s="2"/>
    </row>
    <row r="11" spans="1:10" x14ac:dyDescent="0.5">
      <c r="A11" s="113" t="s">
        <v>7</v>
      </c>
      <c r="B11" s="113" t="s">
        <v>8</v>
      </c>
      <c r="C11" s="113"/>
      <c r="D11" s="123" t="str">
        <f>[1]ปร.5!$E$11</f>
        <v>ค่าวัสดุและค่าแรงงาน</v>
      </c>
      <c r="E11" s="122"/>
      <c r="F11" s="114" t="s">
        <v>14</v>
      </c>
      <c r="G11" s="7" t="s">
        <v>9</v>
      </c>
      <c r="H11" s="114" t="str">
        <f>[1]ปร.5!$H$11</f>
        <v>หมายเหตุ</v>
      </c>
    </row>
    <row r="12" spans="1:10" x14ac:dyDescent="0.5">
      <c r="A12" s="113"/>
      <c r="B12" s="114"/>
      <c r="C12" s="114"/>
      <c r="D12" s="119" t="str">
        <f>[1]ปร.5!$E$12</f>
        <v>รวมเป็นเงิน (บาท)</v>
      </c>
      <c r="E12" s="120"/>
      <c r="F12" s="115"/>
      <c r="G12" s="8" t="s">
        <v>10</v>
      </c>
      <c r="H12" s="115"/>
    </row>
    <row r="13" spans="1:10" x14ac:dyDescent="0.5">
      <c r="A13" s="76">
        <v>1</v>
      </c>
      <c r="B13" s="10" t="s">
        <v>62</v>
      </c>
      <c r="C13" s="11"/>
      <c r="D13" s="121">
        <f>'ปร.4 อาคาร G'!K25</f>
        <v>3370000</v>
      </c>
      <c r="E13" s="122"/>
      <c r="F13" s="88">
        <v>1.07</v>
      </c>
      <c r="G13" s="13">
        <f>D13*F13</f>
        <v>3605900</v>
      </c>
      <c r="H13" s="14"/>
    </row>
    <row r="14" spans="1:10" x14ac:dyDescent="0.5">
      <c r="A14" s="78"/>
      <c r="B14" s="16"/>
      <c r="C14" s="17"/>
      <c r="D14" s="117"/>
      <c r="E14" s="118"/>
      <c r="F14" s="91"/>
      <c r="G14" s="95"/>
      <c r="H14" s="20"/>
    </row>
    <row r="15" spans="1:10" x14ac:dyDescent="0.5">
      <c r="A15" s="78"/>
      <c r="B15" s="16" t="s">
        <v>66</v>
      </c>
      <c r="C15" s="17"/>
      <c r="D15" s="89"/>
      <c r="E15" s="90"/>
      <c r="F15" s="91"/>
      <c r="G15" s="95"/>
      <c r="H15" s="20"/>
    </row>
    <row r="16" spans="1:10" x14ac:dyDescent="0.5">
      <c r="A16" s="78"/>
      <c r="B16" s="16" t="s">
        <v>67</v>
      </c>
      <c r="C16" s="17"/>
      <c r="D16" s="89"/>
      <c r="E16" s="90"/>
      <c r="F16" s="91"/>
      <c r="G16" s="95"/>
      <c r="H16" s="20"/>
    </row>
    <row r="17" spans="1:8" x14ac:dyDescent="0.5">
      <c r="A17" s="78"/>
      <c r="B17" s="16" t="s">
        <v>68</v>
      </c>
      <c r="C17" s="17"/>
      <c r="D17" s="89"/>
      <c r="E17" s="90"/>
      <c r="F17" s="91"/>
      <c r="G17" s="95"/>
      <c r="H17" s="20"/>
    </row>
    <row r="18" spans="1:8" x14ac:dyDescent="0.5">
      <c r="A18" s="78"/>
      <c r="B18" s="16" t="s">
        <v>69</v>
      </c>
      <c r="C18" s="17"/>
      <c r="D18" s="117"/>
      <c r="E18" s="118"/>
      <c r="F18" s="91"/>
      <c r="G18" s="19"/>
      <c r="H18" s="20"/>
    </row>
    <row r="19" spans="1:8" x14ac:dyDescent="0.5">
      <c r="A19" s="78"/>
      <c r="B19" s="80" t="s">
        <v>70</v>
      </c>
      <c r="C19" s="17"/>
      <c r="D19" s="124"/>
      <c r="E19" s="125"/>
      <c r="F19" s="93"/>
      <c r="G19" s="21"/>
      <c r="H19" s="20"/>
    </row>
    <row r="20" spans="1:8" x14ac:dyDescent="0.5">
      <c r="A20" s="23"/>
      <c r="B20" s="24" t="s">
        <v>16</v>
      </c>
      <c r="C20" s="24"/>
      <c r="D20" s="80"/>
      <c r="E20" s="75"/>
      <c r="F20" s="31"/>
      <c r="G20" s="25">
        <f>SUM(G13:G19)</f>
        <v>3605900</v>
      </c>
      <c r="H20" s="26"/>
    </row>
    <row r="21" spans="1:8" x14ac:dyDescent="0.5">
      <c r="F21" s="53"/>
      <c r="G21" s="54"/>
    </row>
    <row r="22" spans="1:8" x14ac:dyDescent="0.5">
      <c r="F22" s="55"/>
      <c r="G22" s="54"/>
    </row>
    <row r="24" spans="1:8" x14ac:dyDescent="0.5">
      <c r="B24" s="82"/>
      <c r="C24" s="82" t="s">
        <v>54</v>
      </c>
      <c r="E24" s="1" t="s">
        <v>34</v>
      </c>
    </row>
    <row r="25" spans="1:8" x14ac:dyDescent="0.5">
      <c r="B25" s="82"/>
      <c r="C25" s="82" t="s">
        <v>55</v>
      </c>
    </row>
    <row r="26" spans="1:8" ht="12.75" customHeight="1" x14ac:dyDescent="0.5">
      <c r="B26" s="82"/>
      <c r="C26" s="82"/>
    </row>
    <row r="27" spans="1:8" x14ac:dyDescent="0.5">
      <c r="B27" s="82"/>
      <c r="C27" s="82" t="s">
        <v>54</v>
      </c>
      <c r="E27" s="1" t="s">
        <v>35</v>
      </c>
    </row>
    <row r="28" spans="1:8" x14ac:dyDescent="0.5">
      <c r="B28" s="82"/>
      <c r="C28" s="82" t="s">
        <v>56</v>
      </c>
    </row>
    <row r="29" spans="1:8" ht="12.75" customHeight="1" x14ac:dyDescent="0.5">
      <c r="B29" s="82"/>
      <c r="C29" s="82"/>
    </row>
    <row r="30" spans="1:8" x14ac:dyDescent="0.5">
      <c r="B30" s="82"/>
      <c r="C30" s="82" t="s">
        <v>54</v>
      </c>
      <c r="E30" s="1" t="s">
        <v>36</v>
      </c>
    </row>
    <row r="31" spans="1:8" x14ac:dyDescent="0.5">
      <c r="B31" s="82"/>
      <c r="C31" s="82" t="s">
        <v>57</v>
      </c>
    </row>
    <row r="32" spans="1:8" x14ac:dyDescent="0.5">
      <c r="B32" s="82"/>
      <c r="C32" s="82"/>
    </row>
  </sheetData>
  <mergeCells count="11">
    <mergeCell ref="D19:E19"/>
    <mergeCell ref="A2:F2"/>
    <mergeCell ref="A11:A12"/>
    <mergeCell ref="B11:C12"/>
    <mergeCell ref="D11:E11"/>
    <mergeCell ref="F11:F12"/>
    <mergeCell ref="H11:H12"/>
    <mergeCell ref="D12:E12"/>
    <mergeCell ref="D13:E13"/>
    <mergeCell ref="D14:E14"/>
    <mergeCell ref="D18:E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="85" zoomScaleNormal="85" zoomScaleSheetLayoutView="90" workbookViewId="0">
      <selection activeCell="K25" sqref="K25"/>
    </sheetView>
  </sheetViews>
  <sheetFormatPr defaultColWidth="9.140625" defaultRowHeight="21.75" x14ac:dyDescent="0.5"/>
  <cols>
    <col min="1" max="1" width="8" style="1" customWidth="1"/>
    <col min="2" max="2" width="9.140625" style="1" customWidth="1"/>
    <col min="3" max="3" width="9.140625" style="1"/>
    <col min="4" max="4" width="22.28515625" style="1" customWidth="1"/>
    <col min="5" max="5" width="9.140625" style="56"/>
    <col min="6" max="6" width="9.140625" style="2"/>
    <col min="7" max="10" width="12.7109375" style="2" customWidth="1"/>
    <col min="11" max="11" width="13.85546875" style="2" customWidth="1"/>
    <col min="12" max="12" width="15.140625" style="1" customWidth="1"/>
    <col min="13" max="13" width="14.140625" style="1" customWidth="1"/>
    <col min="14" max="14" width="9.140625" style="1"/>
    <col min="15" max="15" width="10.7109375" style="1" bestFit="1" customWidth="1"/>
    <col min="16" max="16384" width="9.140625" style="1"/>
  </cols>
  <sheetData>
    <row r="1" spans="1:15" x14ac:dyDescent="0.5">
      <c r="L1" s="3" t="s">
        <v>72</v>
      </c>
    </row>
    <row r="2" spans="1:15" x14ac:dyDescent="0.5">
      <c r="A2" s="112" t="s">
        <v>17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4"/>
    </row>
    <row r="3" spans="1:15" x14ac:dyDescent="0.5">
      <c r="A3" s="5" t="s">
        <v>2</v>
      </c>
      <c r="D3" s="6" t="s">
        <v>74</v>
      </c>
    </row>
    <row r="4" spans="1:15" x14ac:dyDescent="0.5">
      <c r="A4" s="5" t="s">
        <v>3</v>
      </c>
      <c r="D4" s="6" t="s">
        <v>4</v>
      </c>
    </row>
    <row r="5" spans="1:15" x14ac:dyDescent="0.5">
      <c r="A5" s="5" t="s">
        <v>18</v>
      </c>
      <c r="D5" s="1" t="s">
        <v>6</v>
      </c>
      <c r="F5" s="6"/>
    </row>
    <row r="6" spans="1:15" x14ac:dyDescent="0.5">
      <c r="A6" s="5" t="s">
        <v>37</v>
      </c>
      <c r="D6" s="84" t="s">
        <v>58</v>
      </c>
      <c r="I6" s="1"/>
      <c r="J6" s="1"/>
      <c r="K6" s="1"/>
    </row>
    <row r="7" spans="1:15" x14ac:dyDescent="0.5">
      <c r="A7" s="5" t="s">
        <v>32</v>
      </c>
      <c r="D7" s="85"/>
      <c r="I7" s="1"/>
      <c r="J7" s="1"/>
      <c r="K7" s="1"/>
    </row>
    <row r="8" spans="1:15" x14ac:dyDescent="0.5">
      <c r="A8" s="126" t="s">
        <v>7</v>
      </c>
      <c r="B8" s="126" t="s">
        <v>8</v>
      </c>
      <c r="C8" s="126"/>
      <c r="D8" s="126"/>
      <c r="E8" s="126" t="s">
        <v>19</v>
      </c>
      <c r="F8" s="126" t="s">
        <v>20</v>
      </c>
      <c r="G8" s="127" t="s">
        <v>21</v>
      </c>
      <c r="H8" s="127"/>
      <c r="I8" s="127" t="s">
        <v>22</v>
      </c>
      <c r="J8" s="127"/>
      <c r="K8" s="128" t="s">
        <v>23</v>
      </c>
      <c r="L8" s="126" t="s">
        <v>24</v>
      </c>
    </row>
    <row r="9" spans="1:15" x14ac:dyDescent="0.5">
      <c r="A9" s="126"/>
      <c r="B9" s="126"/>
      <c r="C9" s="126"/>
      <c r="D9" s="126"/>
      <c r="E9" s="126"/>
      <c r="F9" s="126"/>
      <c r="G9" s="32" t="s">
        <v>25</v>
      </c>
      <c r="H9" s="32" t="s">
        <v>26</v>
      </c>
      <c r="I9" s="32" t="s">
        <v>27</v>
      </c>
      <c r="J9" s="32" t="s">
        <v>26</v>
      </c>
      <c r="K9" s="128"/>
      <c r="L9" s="126"/>
    </row>
    <row r="10" spans="1:15" x14ac:dyDescent="0.5">
      <c r="A10" s="70">
        <v>1</v>
      </c>
      <c r="B10" s="71" t="s">
        <v>48</v>
      </c>
      <c r="C10" s="35"/>
      <c r="D10" s="72"/>
      <c r="E10" s="73"/>
      <c r="F10" s="70"/>
      <c r="G10" s="70"/>
      <c r="H10" s="70"/>
      <c r="I10" s="70"/>
      <c r="J10" s="70"/>
      <c r="K10" s="70"/>
      <c r="L10" s="74"/>
    </row>
    <row r="11" spans="1:15" x14ac:dyDescent="0.5">
      <c r="A11" s="33"/>
      <c r="B11" s="34" t="s">
        <v>48</v>
      </c>
      <c r="C11" s="51"/>
      <c r="D11" s="36"/>
      <c r="E11" s="57">
        <v>1</v>
      </c>
      <c r="F11" s="33" t="s">
        <v>49</v>
      </c>
      <c r="G11" s="33" t="s">
        <v>50</v>
      </c>
      <c r="H11" s="33" t="s">
        <v>50</v>
      </c>
      <c r="I11" s="52">
        <v>24000</v>
      </c>
      <c r="J11" s="69">
        <f>E11*I11</f>
        <v>24000</v>
      </c>
      <c r="K11" s="69">
        <f>J11</f>
        <v>24000</v>
      </c>
      <c r="L11" s="37"/>
      <c r="M11" s="81"/>
      <c r="N11" s="81"/>
      <c r="O11" s="81"/>
    </row>
    <row r="12" spans="1:15" x14ac:dyDescent="0.5">
      <c r="A12" s="19"/>
      <c r="B12" s="109" t="s">
        <v>51</v>
      </c>
      <c r="C12" s="17"/>
      <c r="D12" s="18"/>
      <c r="E12" s="15">
        <v>230</v>
      </c>
      <c r="F12" s="19" t="s">
        <v>40</v>
      </c>
      <c r="G12" s="19" t="s">
        <v>50</v>
      </c>
      <c r="H12" s="19" t="s">
        <v>50</v>
      </c>
      <c r="I12" s="19">
        <v>300</v>
      </c>
      <c r="J12" s="21">
        <f>I12*E12</f>
        <v>69000</v>
      </c>
      <c r="K12" s="95">
        <f>J12</f>
        <v>69000</v>
      </c>
      <c r="L12" s="20"/>
      <c r="M12" s="81"/>
      <c r="N12" s="81"/>
      <c r="O12" s="81"/>
    </row>
    <row r="13" spans="1:15" x14ac:dyDescent="0.5">
      <c r="A13" s="31"/>
      <c r="B13" s="104" t="s">
        <v>52</v>
      </c>
      <c r="C13" s="24"/>
      <c r="D13" s="28"/>
      <c r="E13" s="94"/>
      <c r="F13" s="31"/>
      <c r="G13" s="31"/>
      <c r="H13" s="31"/>
      <c r="I13" s="31"/>
      <c r="J13" s="25">
        <f>SUM(J11:J12)</f>
        <v>93000</v>
      </c>
      <c r="K13" s="110">
        <f>K11+K12</f>
        <v>93000</v>
      </c>
      <c r="L13" s="26"/>
      <c r="M13" s="81"/>
      <c r="N13" s="81"/>
      <c r="O13" s="81"/>
    </row>
    <row r="14" spans="1:15" x14ac:dyDescent="0.5">
      <c r="A14" s="33">
        <v>3</v>
      </c>
      <c r="B14" s="50" t="s">
        <v>15</v>
      </c>
      <c r="C14" s="51"/>
      <c r="D14" s="36"/>
      <c r="E14" s="57"/>
      <c r="F14" s="33"/>
      <c r="G14" s="33"/>
      <c r="H14" s="52"/>
      <c r="I14" s="33"/>
      <c r="J14" s="33"/>
      <c r="K14" s="33"/>
      <c r="L14" s="37"/>
      <c r="M14" s="81"/>
      <c r="N14" s="81"/>
      <c r="O14" s="81"/>
    </row>
    <row r="15" spans="1:15" x14ac:dyDescent="0.5">
      <c r="A15" s="38"/>
      <c r="B15" s="42" t="s">
        <v>43</v>
      </c>
      <c r="C15" s="39"/>
      <c r="D15" s="40"/>
      <c r="E15" s="58">
        <v>2245</v>
      </c>
      <c r="F15" s="38" t="s">
        <v>40</v>
      </c>
      <c r="G15" s="43">
        <v>250</v>
      </c>
      <c r="H15" s="43">
        <f t="shared" ref="H15:H21" si="0">E15*G15</f>
        <v>561250</v>
      </c>
      <c r="I15" s="43">
        <v>0</v>
      </c>
      <c r="J15" s="43">
        <f t="shared" ref="J15:J18" si="1">E15*I15</f>
        <v>0</v>
      </c>
      <c r="K15" s="43">
        <f>H15+J15</f>
        <v>561250</v>
      </c>
      <c r="L15" s="41"/>
      <c r="M15" s="81"/>
      <c r="N15" s="81"/>
      <c r="O15" s="81"/>
    </row>
    <row r="16" spans="1:15" x14ac:dyDescent="0.5">
      <c r="A16" s="38"/>
      <c r="B16" s="42" t="s">
        <v>41</v>
      </c>
      <c r="C16" s="39"/>
      <c r="D16" s="40"/>
      <c r="E16" s="58">
        <v>150</v>
      </c>
      <c r="F16" s="38" t="s">
        <v>40</v>
      </c>
      <c r="G16" s="43">
        <v>1500</v>
      </c>
      <c r="H16" s="43">
        <f t="shared" si="0"/>
        <v>225000</v>
      </c>
      <c r="I16" s="43">
        <v>120</v>
      </c>
      <c r="J16" s="43">
        <f t="shared" si="1"/>
        <v>18000</v>
      </c>
      <c r="K16" s="43">
        <f t="shared" ref="K16:K21" si="2">H16+J16</f>
        <v>243000</v>
      </c>
      <c r="L16" s="41"/>
      <c r="M16" s="81"/>
      <c r="N16" s="81"/>
      <c r="O16" s="81"/>
    </row>
    <row r="17" spans="1:15" x14ac:dyDescent="0.5">
      <c r="A17" s="38"/>
      <c r="B17" s="42" t="s">
        <v>42</v>
      </c>
      <c r="C17" s="39"/>
      <c r="E17" s="58">
        <v>80</v>
      </c>
      <c r="F17" s="38" t="s">
        <v>40</v>
      </c>
      <c r="G17" s="43">
        <v>5500</v>
      </c>
      <c r="H17" s="43">
        <f t="shared" si="0"/>
        <v>440000</v>
      </c>
      <c r="I17" s="43">
        <v>240</v>
      </c>
      <c r="J17" s="43">
        <f t="shared" si="1"/>
        <v>19200</v>
      </c>
      <c r="K17" s="43">
        <f t="shared" si="2"/>
        <v>459200</v>
      </c>
      <c r="L17" s="41"/>
      <c r="M17" s="81"/>
      <c r="N17" s="81"/>
      <c r="O17" s="81"/>
    </row>
    <row r="18" spans="1:15" x14ac:dyDescent="0.5">
      <c r="A18" s="38"/>
      <c r="B18" s="42" t="s">
        <v>38</v>
      </c>
      <c r="C18" s="39"/>
      <c r="D18" s="40"/>
      <c r="E18" s="58">
        <v>436</v>
      </c>
      <c r="F18" s="38" t="s">
        <v>40</v>
      </c>
      <c r="G18" s="43">
        <v>1680</v>
      </c>
      <c r="H18" s="43">
        <f t="shared" si="0"/>
        <v>732480</v>
      </c>
      <c r="I18" s="43">
        <v>0</v>
      </c>
      <c r="J18" s="43">
        <f t="shared" si="1"/>
        <v>0</v>
      </c>
      <c r="K18" s="43">
        <f t="shared" si="2"/>
        <v>732480</v>
      </c>
      <c r="L18" s="41" t="s">
        <v>39</v>
      </c>
      <c r="M18" s="81"/>
      <c r="N18" s="81"/>
      <c r="O18" s="81"/>
    </row>
    <row r="19" spans="1:15" x14ac:dyDescent="0.5">
      <c r="A19" s="61"/>
      <c r="B19" s="68" t="s">
        <v>53</v>
      </c>
      <c r="C19" s="63"/>
      <c r="D19" s="64"/>
      <c r="E19" s="65">
        <v>9</v>
      </c>
      <c r="F19" s="61" t="s">
        <v>28</v>
      </c>
      <c r="G19" s="66">
        <v>42000</v>
      </c>
      <c r="H19" s="43">
        <f t="shared" ref="H19" si="3">E19*G19</f>
        <v>378000</v>
      </c>
      <c r="I19" s="43">
        <v>0</v>
      </c>
      <c r="J19" s="43">
        <f t="shared" ref="J19" si="4">E19*I19</f>
        <v>0</v>
      </c>
      <c r="K19" s="43">
        <f t="shared" si="2"/>
        <v>378000</v>
      </c>
      <c r="L19" s="67"/>
      <c r="M19" s="81"/>
      <c r="N19" s="81"/>
      <c r="O19" s="81"/>
    </row>
    <row r="20" spans="1:15" x14ac:dyDescent="0.5">
      <c r="A20" s="61"/>
      <c r="B20" s="62" t="s">
        <v>47</v>
      </c>
      <c r="C20" s="63"/>
      <c r="D20" s="64"/>
      <c r="E20" s="65">
        <v>257</v>
      </c>
      <c r="F20" s="61" t="s">
        <v>40</v>
      </c>
      <c r="G20" s="66">
        <v>1890</v>
      </c>
      <c r="H20" s="66">
        <f t="shared" si="0"/>
        <v>485730</v>
      </c>
      <c r="I20" s="43">
        <v>0</v>
      </c>
      <c r="J20" s="43">
        <f t="shared" ref="J20" si="5">E20*I20</f>
        <v>0</v>
      </c>
      <c r="K20" s="43">
        <f t="shared" si="2"/>
        <v>485730</v>
      </c>
      <c r="L20" s="67"/>
      <c r="M20" s="81"/>
      <c r="N20" s="81"/>
      <c r="O20" s="81"/>
    </row>
    <row r="21" spans="1:15" x14ac:dyDescent="0.5">
      <c r="A21" s="61"/>
      <c r="B21" s="62" t="s">
        <v>45</v>
      </c>
      <c r="C21" s="63"/>
      <c r="D21" s="64"/>
      <c r="E21" s="65">
        <v>300</v>
      </c>
      <c r="F21" s="61" t="s">
        <v>46</v>
      </c>
      <c r="G21" s="66">
        <v>350</v>
      </c>
      <c r="H21" s="66">
        <f t="shared" si="0"/>
        <v>105000</v>
      </c>
      <c r="I21" s="66">
        <v>250</v>
      </c>
      <c r="J21" s="66">
        <f t="shared" ref="J21" si="6">E21*I21</f>
        <v>75000</v>
      </c>
      <c r="K21" s="43">
        <f t="shared" si="2"/>
        <v>180000</v>
      </c>
      <c r="L21" s="67"/>
      <c r="M21" s="81"/>
      <c r="N21" s="81"/>
      <c r="O21" s="81"/>
    </row>
    <row r="22" spans="1:15" x14ac:dyDescent="0.5">
      <c r="A22" s="31"/>
      <c r="B22" s="106" t="s">
        <v>29</v>
      </c>
      <c r="C22" s="24"/>
      <c r="D22" s="28"/>
      <c r="E22" s="94"/>
      <c r="F22" s="31"/>
      <c r="G22" s="31"/>
      <c r="H22" s="111">
        <v>2927460</v>
      </c>
      <c r="I22" s="31"/>
      <c r="J22" s="111">
        <v>112200</v>
      </c>
      <c r="K22" s="111">
        <f>SUM(K15:K21)</f>
        <v>3039660</v>
      </c>
      <c r="L22" s="26"/>
    </row>
    <row r="23" spans="1:15" x14ac:dyDescent="0.5">
      <c r="A23" s="33">
        <v>2</v>
      </c>
      <c r="B23" s="50" t="s">
        <v>62</v>
      </c>
      <c r="C23" s="51"/>
      <c r="D23" s="36"/>
      <c r="E23" s="57"/>
      <c r="F23" s="33"/>
      <c r="G23" s="33"/>
      <c r="H23" s="33"/>
      <c r="I23" s="33"/>
      <c r="J23" s="33"/>
      <c r="K23" s="33"/>
      <c r="L23" s="37"/>
      <c r="M23" s="81"/>
      <c r="N23" s="81"/>
      <c r="O23" s="81"/>
    </row>
    <row r="24" spans="1:15" x14ac:dyDescent="0.5">
      <c r="A24" s="61"/>
      <c r="B24" s="62" t="s">
        <v>44</v>
      </c>
      <c r="C24" s="63"/>
      <c r="D24" s="64"/>
      <c r="E24" s="65">
        <v>1</v>
      </c>
      <c r="F24" s="61" t="s">
        <v>28</v>
      </c>
      <c r="G24" s="66">
        <v>3370000</v>
      </c>
      <c r="H24" s="66">
        <f>E24*G24</f>
        <v>3370000</v>
      </c>
      <c r="I24" s="66">
        <v>0</v>
      </c>
      <c r="J24" s="66">
        <f>E24*I24</f>
        <v>0</v>
      </c>
      <c r="K24" s="66">
        <f>H24</f>
        <v>3370000</v>
      </c>
      <c r="L24" s="41" t="s">
        <v>39</v>
      </c>
      <c r="M24" s="81"/>
      <c r="N24" s="81"/>
      <c r="O24" s="81"/>
    </row>
    <row r="25" spans="1:15" x14ac:dyDescent="0.5">
      <c r="A25" s="31"/>
      <c r="B25" s="106" t="s">
        <v>71</v>
      </c>
      <c r="C25" s="24"/>
      <c r="D25" s="28"/>
      <c r="E25" s="94"/>
      <c r="F25" s="31"/>
      <c r="G25" s="31"/>
      <c r="H25" s="111">
        <f>SUM(H24:H24)</f>
        <v>3370000</v>
      </c>
      <c r="I25" s="31"/>
      <c r="J25" s="111">
        <f>SUM(J24:J24)</f>
        <v>0</v>
      </c>
      <c r="K25" s="111">
        <f>ROUNDUP(SUM(K24),0.5)</f>
        <v>3370000</v>
      </c>
      <c r="L25" s="26"/>
      <c r="M25" s="81"/>
      <c r="N25" s="81"/>
      <c r="O25" s="81"/>
    </row>
    <row r="26" spans="1:15" x14ac:dyDescent="0.5">
      <c r="A26" s="44"/>
      <c r="B26" s="45"/>
      <c r="C26" s="46"/>
      <c r="D26" s="47"/>
      <c r="E26" s="59"/>
      <c r="F26" s="44"/>
      <c r="G26" s="44"/>
      <c r="H26" s="48"/>
      <c r="I26" s="44"/>
      <c r="J26" s="48"/>
      <c r="K26" s="48"/>
      <c r="L26" s="49"/>
    </row>
    <row r="27" spans="1:15" x14ac:dyDescent="0.5">
      <c r="A27" s="86"/>
      <c r="B27" s="98"/>
      <c r="C27" s="17"/>
      <c r="D27" s="17"/>
      <c r="E27" s="99"/>
      <c r="F27" s="86"/>
      <c r="G27" s="86"/>
      <c r="H27" s="100"/>
      <c r="I27" s="86"/>
      <c r="J27" s="100"/>
      <c r="K27" s="100"/>
      <c r="L27" s="17"/>
    </row>
    <row r="30" spans="1:15" x14ac:dyDescent="0.5">
      <c r="L30" s="3" t="s">
        <v>73</v>
      </c>
    </row>
    <row r="31" spans="1:15" x14ac:dyDescent="0.5">
      <c r="A31" s="112" t="s">
        <v>17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4"/>
    </row>
    <row r="32" spans="1:15" x14ac:dyDescent="0.5">
      <c r="A32" s="5" t="s">
        <v>2</v>
      </c>
      <c r="D32" s="6" t="s">
        <v>74</v>
      </c>
    </row>
    <row r="33" spans="1:15" x14ac:dyDescent="0.5">
      <c r="A33" s="5" t="s">
        <v>3</v>
      </c>
      <c r="D33" s="6" t="s">
        <v>4</v>
      </c>
    </row>
    <row r="34" spans="1:15" x14ac:dyDescent="0.5">
      <c r="A34" s="5" t="s">
        <v>18</v>
      </c>
      <c r="D34" s="1" t="s">
        <v>6</v>
      </c>
      <c r="F34" s="6"/>
    </row>
    <row r="35" spans="1:15" x14ac:dyDescent="0.5">
      <c r="A35" s="5" t="s">
        <v>37</v>
      </c>
      <c r="D35" s="84" t="s">
        <v>58</v>
      </c>
      <c r="I35" s="1"/>
      <c r="J35" s="1"/>
      <c r="K35" s="1"/>
    </row>
    <row r="36" spans="1:15" x14ac:dyDescent="0.5">
      <c r="A36" s="5" t="s">
        <v>32</v>
      </c>
      <c r="D36" s="85"/>
      <c r="I36" s="1"/>
      <c r="J36" s="1"/>
      <c r="K36" s="1"/>
    </row>
    <row r="37" spans="1:15" x14ac:dyDescent="0.5">
      <c r="A37" s="126" t="s">
        <v>7</v>
      </c>
      <c r="B37" s="126" t="s">
        <v>8</v>
      </c>
      <c r="C37" s="126"/>
      <c r="D37" s="126"/>
      <c r="E37" s="126" t="s">
        <v>19</v>
      </c>
      <c r="F37" s="126" t="s">
        <v>20</v>
      </c>
      <c r="G37" s="127" t="s">
        <v>21</v>
      </c>
      <c r="H37" s="127"/>
      <c r="I37" s="127" t="s">
        <v>22</v>
      </c>
      <c r="J37" s="127"/>
      <c r="K37" s="128" t="s">
        <v>23</v>
      </c>
      <c r="L37" s="126" t="s">
        <v>24</v>
      </c>
    </row>
    <row r="38" spans="1:15" x14ac:dyDescent="0.5">
      <c r="A38" s="126"/>
      <c r="B38" s="126"/>
      <c r="C38" s="126"/>
      <c r="D38" s="126"/>
      <c r="E38" s="126"/>
      <c r="F38" s="126"/>
      <c r="G38" s="92" t="s">
        <v>25</v>
      </c>
      <c r="H38" s="92" t="s">
        <v>26</v>
      </c>
      <c r="I38" s="92" t="s">
        <v>27</v>
      </c>
      <c r="J38" s="92" t="s">
        <v>26</v>
      </c>
      <c r="K38" s="128"/>
      <c r="L38" s="126"/>
    </row>
    <row r="39" spans="1:15" x14ac:dyDescent="0.5">
      <c r="A39" s="70"/>
      <c r="B39" s="104" t="s">
        <v>75</v>
      </c>
      <c r="C39" s="35"/>
      <c r="D39" s="72"/>
      <c r="E39" s="73"/>
      <c r="F39" s="70"/>
      <c r="G39" s="70"/>
      <c r="H39" s="70"/>
      <c r="I39" s="70"/>
      <c r="J39" s="70"/>
      <c r="K39" s="70"/>
      <c r="L39" s="74"/>
    </row>
    <row r="40" spans="1:15" x14ac:dyDescent="0.5">
      <c r="A40" s="33"/>
      <c r="B40" s="105" t="s">
        <v>76</v>
      </c>
      <c r="C40" s="51"/>
      <c r="D40" s="36"/>
      <c r="E40" s="57"/>
      <c r="F40" s="33"/>
      <c r="G40" s="33"/>
      <c r="H40" s="33"/>
      <c r="I40" s="52"/>
      <c r="J40" s="69"/>
      <c r="K40" s="69"/>
      <c r="L40" s="37"/>
      <c r="M40" s="81"/>
      <c r="N40" s="81"/>
      <c r="O40" s="81"/>
    </row>
    <row r="41" spans="1:15" x14ac:dyDescent="0.5">
      <c r="A41" s="33"/>
      <c r="B41" s="104" t="s">
        <v>77</v>
      </c>
      <c r="C41" s="51"/>
      <c r="D41" s="36"/>
      <c r="E41" s="57"/>
      <c r="F41" s="33"/>
      <c r="G41" s="33"/>
      <c r="H41" s="33"/>
      <c r="I41" s="33"/>
      <c r="J41" s="52"/>
      <c r="K41" s="69"/>
      <c r="L41" s="37"/>
      <c r="M41" s="81"/>
      <c r="N41" s="81"/>
      <c r="O41" s="81"/>
    </row>
    <row r="42" spans="1:15" x14ac:dyDescent="0.5">
      <c r="A42" s="38"/>
      <c r="B42" s="106" t="s">
        <v>78</v>
      </c>
      <c r="C42" s="39"/>
      <c r="D42" s="40"/>
      <c r="E42" s="101"/>
      <c r="F42" s="38"/>
      <c r="G42" s="38"/>
      <c r="H42" s="38"/>
      <c r="I42" s="38"/>
      <c r="J42" s="43"/>
      <c r="K42" s="103"/>
      <c r="L42" s="41"/>
      <c r="M42" s="81"/>
      <c r="N42" s="81"/>
      <c r="O42" s="81"/>
    </row>
    <row r="43" spans="1:15" x14ac:dyDescent="0.5">
      <c r="A43" s="33"/>
      <c r="B43" s="29" t="s">
        <v>79</v>
      </c>
      <c r="C43" s="51"/>
      <c r="D43" s="36"/>
      <c r="E43" s="57"/>
      <c r="F43" s="33"/>
      <c r="G43" s="33"/>
      <c r="H43" s="52"/>
      <c r="I43" s="33"/>
      <c r="J43" s="33"/>
      <c r="K43" s="33"/>
      <c r="L43" s="37"/>
      <c r="M43" s="81"/>
      <c r="N43" s="81"/>
      <c r="O43" s="81"/>
    </row>
    <row r="44" spans="1:15" x14ac:dyDescent="0.5">
      <c r="A44" s="38"/>
      <c r="B44" s="29" t="s">
        <v>80</v>
      </c>
      <c r="C44" s="39"/>
      <c r="D44" s="40"/>
      <c r="E44" s="58"/>
      <c r="F44" s="38"/>
      <c r="G44" s="43"/>
      <c r="H44" s="43"/>
      <c r="I44" s="43"/>
      <c r="J44" s="43"/>
      <c r="K44" s="43"/>
      <c r="L44" s="41"/>
      <c r="M44" s="81"/>
      <c r="N44" s="81"/>
      <c r="O44" s="81"/>
    </row>
    <row r="45" spans="1:15" x14ac:dyDescent="0.5">
      <c r="A45" s="38"/>
      <c r="B45" s="29" t="s">
        <v>81</v>
      </c>
      <c r="C45" s="39"/>
      <c r="D45" s="40"/>
      <c r="E45" s="58"/>
      <c r="F45" s="38"/>
      <c r="G45" s="43"/>
      <c r="H45" s="43"/>
      <c r="I45" s="43"/>
      <c r="J45" s="43"/>
      <c r="K45" s="43"/>
      <c r="L45" s="41"/>
      <c r="M45" s="81"/>
      <c r="N45" s="81"/>
      <c r="O45" s="81"/>
    </row>
    <row r="46" spans="1:15" x14ac:dyDescent="0.5">
      <c r="A46" s="38"/>
      <c r="B46" s="29" t="s">
        <v>82</v>
      </c>
      <c r="C46" s="39"/>
      <c r="E46" s="58"/>
      <c r="F46" s="38"/>
      <c r="G46" s="43"/>
      <c r="H46" s="43"/>
      <c r="I46" s="43"/>
      <c r="J46" s="43"/>
      <c r="K46" s="43"/>
      <c r="L46" s="41"/>
      <c r="M46" s="81"/>
      <c r="N46" s="81"/>
      <c r="O46" s="81"/>
    </row>
    <row r="47" spans="1:15" x14ac:dyDescent="0.5">
      <c r="A47" s="38"/>
      <c r="B47" s="107" t="s">
        <v>83</v>
      </c>
      <c r="C47" s="39"/>
      <c r="D47" s="40"/>
      <c r="E47" s="58"/>
      <c r="F47" s="38"/>
      <c r="G47" s="43"/>
      <c r="H47" s="43"/>
      <c r="I47" s="43"/>
      <c r="J47" s="43"/>
      <c r="K47" s="43"/>
      <c r="L47" s="41"/>
      <c r="M47" s="81"/>
      <c r="N47" s="81"/>
      <c r="O47" s="81"/>
    </row>
    <row r="48" spans="1:15" x14ac:dyDescent="0.5">
      <c r="A48" s="61"/>
      <c r="B48" s="106" t="s">
        <v>84</v>
      </c>
      <c r="C48" s="63"/>
      <c r="D48" s="64"/>
      <c r="E48" s="65"/>
      <c r="F48" s="61"/>
      <c r="G48" s="66"/>
      <c r="H48" s="43"/>
      <c r="I48" s="43"/>
      <c r="J48" s="43"/>
      <c r="K48" s="43"/>
      <c r="L48" s="67"/>
      <c r="M48" s="81"/>
      <c r="N48" s="81"/>
      <c r="O48" s="81"/>
    </row>
    <row r="49" spans="1:15" x14ac:dyDescent="0.5">
      <c r="A49" s="61"/>
      <c r="B49" s="106" t="s">
        <v>85</v>
      </c>
      <c r="C49" s="63"/>
      <c r="D49" s="64"/>
      <c r="E49" s="65"/>
      <c r="F49" s="61"/>
      <c r="G49" s="66"/>
      <c r="H49" s="66"/>
      <c r="I49" s="43"/>
      <c r="J49" s="43"/>
      <c r="K49" s="43"/>
      <c r="L49" s="67"/>
      <c r="M49" s="81"/>
      <c r="N49" s="81"/>
      <c r="O49" s="81"/>
    </row>
    <row r="50" spans="1:15" x14ac:dyDescent="0.5">
      <c r="A50" s="61"/>
      <c r="B50" s="29" t="s">
        <v>86</v>
      </c>
      <c r="C50" s="63"/>
      <c r="D50" s="64"/>
      <c r="E50" s="65"/>
      <c r="F50" s="61"/>
      <c r="G50" s="66"/>
      <c r="H50" s="43"/>
      <c r="I50" s="43"/>
      <c r="J50" s="43"/>
      <c r="K50" s="43"/>
      <c r="L50" s="67"/>
      <c r="M50" s="81"/>
      <c r="N50" s="81"/>
      <c r="O50" s="81"/>
    </row>
    <row r="51" spans="1:15" x14ac:dyDescent="0.5">
      <c r="A51" s="38"/>
      <c r="B51" s="29" t="s">
        <v>87</v>
      </c>
      <c r="C51" s="39"/>
      <c r="D51" s="40"/>
      <c r="E51" s="101"/>
      <c r="F51" s="38"/>
      <c r="G51" s="38"/>
      <c r="H51" s="102"/>
      <c r="I51" s="38"/>
      <c r="J51" s="102"/>
      <c r="K51" s="102"/>
      <c r="L51" s="41"/>
    </row>
    <row r="52" spans="1:15" x14ac:dyDescent="0.5">
      <c r="A52" s="33"/>
      <c r="B52" s="29" t="s">
        <v>88</v>
      </c>
      <c r="C52" s="51"/>
      <c r="D52" s="36"/>
      <c r="E52" s="57"/>
      <c r="F52" s="33"/>
      <c r="G52" s="33"/>
      <c r="H52" s="33"/>
      <c r="I52" s="33"/>
      <c r="J52" s="33"/>
      <c r="K52" s="33"/>
      <c r="L52" s="37"/>
      <c r="M52" s="81"/>
      <c r="N52" s="81"/>
      <c r="O52" s="81"/>
    </row>
    <row r="53" spans="1:15" x14ac:dyDescent="0.5">
      <c r="A53" s="38"/>
      <c r="B53" s="108" t="s">
        <v>89</v>
      </c>
      <c r="C53" s="39"/>
      <c r="D53" s="40"/>
      <c r="E53" s="58"/>
      <c r="F53" s="38"/>
      <c r="G53" s="43"/>
      <c r="H53" s="43"/>
      <c r="I53" s="43"/>
      <c r="J53" s="43"/>
      <c r="K53" s="43"/>
      <c r="L53" s="41"/>
      <c r="M53" s="81"/>
      <c r="N53" s="81"/>
      <c r="O53" s="81"/>
    </row>
    <row r="54" spans="1:15" x14ac:dyDescent="0.5">
      <c r="A54" s="44"/>
      <c r="B54" s="45"/>
      <c r="C54" s="46"/>
      <c r="D54" s="47"/>
      <c r="E54" s="59"/>
      <c r="F54" s="44"/>
      <c r="G54" s="44"/>
      <c r="H54" s="48"/>
      <c r="I54" s="44"/>
      <c r="J54" s="48"/>
      <c r="K54" s="48"/>
      <c r="L54" s="49"/>
      <c r="M54" s="81"/>
      <c r="N54" s="81"/>
      <c r="O54" s="81"/>
    </row>
    <row r="55" spans="1:15" x14ac:dyDescent="0.5">
      <c r="A55" s="44"/>
      <c r="B55" s="45"/>
      <c r="C55" s="46"/>
      <c r="D55" s="47"/>
      <c r="E55" s="59"/>
      <c r="F55" s="44"/>
      <c r="G55" s="44"/>
      <c r="H55" s="48"/>
      <c r="I55" s="44"/>
      <c r="J55" s="48"/>
      <c r="K55" s="48"/>
      <c r="L55" s="49"/>
    </row>
    <row r="56" spans="1:15" x14ac:dyDescent="0.5">
      <c r="A56" s="86"/>
      <c r="B56" s="98"/>
      <c r="C56" s="17"/>
      <c r="D56" s="17"/>
      <c r="E56" s="99"/>
      <c r="F56" s="86"/>
      <c r="G56" s="86"/>
      <c r="H56" s="100"/>
      <c r="I56" s="86"/>
      <c r="J56" s="100"/>
      <c r="K56" s="100"/>
      <c r="L56" s="17"/>
    </row>
  </sheetData>
  <mergeCells count="18">
    <mergeCell ref="A31:L31"/>
    <mergeCell ref="A37:A38"/>
    <mergeCell ref="B37:D38"/>
    <mergeCell ref="E37:E38"/>
    <mergeCell ref="F37:F38"/>
    <mergeCell ref="G37:H37"/>
    <mergeCell ref="I37:J37"/>
    <mergeCell ref="K37:K38"/>
    <mergeCell ref="L37:L38"/>
    <mergeCell ref="A2:L2"/>
    <mergeCell ref="A8:A9"/>
    <mergeCell ref="B8:D9"/>
    <mergeCell ref="E8:E9"/>
    <mergeCell ref="F8:F9"/>
    <mergeCell ref="G8:H8"/>
    <mergeCell ref="I8:J8"/>
    <mergeCell ref="K8:K9"/>
    <mergeCell ref="L8:L9"/>
  </mergeCells>
  <printOptions horizontalCentered="1"/>
  <pageMargins left="0.59055118110236227" right="0.59055118110236227" top="0.86614173228346458" bottom="0.74803149606299213" header="0.31496062992125984" footer="0.31496062992125984"/>
  <pageSetup scale="79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ปร.6 อาคาร G </vt:lpstr>
      <vt:lpstr> ปร.5 อาคาร G ก</vt:lpstr>
      <vt:lpstr>ปร5 อาคาร G ข</vt:lpstr>
      <vt:lpstr>ปร.4 อาคาร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NOOK</dc:creator>
  <cp:lastModifiedBy>president048</cp:lastModifiedBy>
  <cp:lastPrinted>2022-01-13T08:07:00Z</cp:lastPrinted>
  <dcterms:created xsi:type="dcterms:W3CDTF">2019-10-30T11:31:58Z</dcterms:created>
  <dcterms:modified xsi:type="dcterms:W3CDTF">2022-01-25T03:32:38Z</dcterms:modified>
</cp:coreProperties>
</file>